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01_Pracovní\"/>
    </mc:Choice>
  </mc:AlternateContent>
  <bookViews>
    <workbookView xWindow="0" yWindow="0" windowWidth="0" windowHeight="0"/>
  </bookViews>
  <sheets>
    <sheet name="Rekapitulace stavby" sheetId="1" r:id="rId1"/>
    <sheet name="SO 101.1 - Místní komunikace" sheetId="2" r:id="rId2"/>
    <sheet name="SO 101.2 - Místní komunik..." sheetId="3" r:id="rId3"/>
    <sheet name="SO 101.3 - Dopravní značení" sheetId="4" r:id="rId4"/>
    <sheet name="SO 101.4 - Terénní schodiště" sheetId="5" r:id="rId5"/>
    <sheet name="SO 101.5 - Náhradní výsad..." sheetId="6" r:id="rId6"/>
    <sheet name="SO 301 - Odvodnění" sheetId="7" r:id="rId7"/>
    <sheet name="SO 401 - Veřejné osvětlení" sheetId="8" r:id="rId8"/>
    <sheet name="VRN - Vedlejší rozpočtové..." sheetId="9" r:id="rId9"/>
    <sheet name="Pokyny pro vyplnění" sheetId="10" r:id="rId10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'SO 101.1 - Místní komunikace'!$C$91:$K$373</definedName>
    <definedName name="_xlnm.Print_Area" localSheetId="1">'SO 101.1 - Místní komunikace'!$C$4:$J$41,'SO 101.1 - Místní komunikace'!$C$47:$J$71,'SO 101.1 - Místní komunikace'!$C$77:$K$373</definedName>
    <definedName name="_xlnm.Print_Titles" localSheetId="1">'SO 101.1 - Místní komunikace'!$91:$91</definedName>
    <definedName name="_xlnm._FilterDatabase" localSheetId="2" hidden="1">'SO 101.2 - Místní komunik...'!$C$88:$K$142</definedName>
    <definedName name="_xlnm.Print_Area" localSheetId="2">'SO 101.2 - Místní komunik...'!$C$4:$J$41,'SO 101.2 - Místní komunik...'!$C$47:$J$68,'SO 101.2 - Místní komunik...'!$C$74:$K$142</definedName>
    <definedName name="_xlnm.Print_Titles" localSheetId="2">'SO 101.2 - Místní komunik...'!$88:$88</definedName>
    <definedName name="_xlnm._FilterDatabase" localSheetId="3" hidden="1">'SO 101.3 - Dopravní značení'!$C$88:$K$122</definedName>
    <definedName name="_xlnm.Print_Area" localSheetId="3">'SO 101.3 - Dopravní značení'!$C$4:$J$41,'SO 101.3 - Dopravní značení'!$C$47:$J$68,'SO 101.3 - Dopravní značení'!$C$74:$K$122</definedName>
    <definedName name="_xlnm.Print_Titles" localSheetId="3">'SO 101.3 - Dopravní značení'!$88:$88</definedName>
    <definedName name="_xlnm._FilterDatabase" localSheetId="4" hidden="1">'SO 101.4 - Terénní schodiště'!$C$95:$K$206</definedName>
    <definedName name="_xlnm.Print_Area" localSheetId="4">'SO 101.4 - Terénní schodiště'!$C$4:$J$41,'SO 101.4 - Terénní schodiště'!$C$47:$J$75,'SO 101.4 - Terénní schodiště'!$C$81:$K$206</definedName>
    <definedName name="_xlnm.Print_Titles" localSheetId="4">'SO 101.4 - Terénní schodiště'!$95:$95</definedName>
    <definedName name="_xlnm._FilterDatabase" localSheetId="5" hidden="1">'SO 101.5 - Náhradní výsad...'!$C$87:$K$147</definedName>
    <definedName name="_xlnm.Print_Area" localSheetId="5">'SO 101.5 - Náhradní výsad...'!$C$4:$J$41,'SO 101.5 - Náhradní výsad...'!$C$47:$J$67,'SO 101.5 - Náhradní výsad...'!$C$73:$K$147</definedName>
    <definedName name="_xlnm.Print_Titles" localSheetId="5">'SO 101.5 - Náhradní výsad...'!$87:$87</definedName>
    <definedName name="_xlnm._FilterDatabase" localSheetId="6" hidden="1">'SO 301 - Odvodnění'!$C$86:$K$277</definedName>
    <definedName name="_xlnm.Print_Area" localSheetId="6">'SO 301 - Odvodnění'!$C$4:$J$39,'SO 301 - Odvodnění'!$C$45:$J$68,'SO 301 - Odvodnění'!$C$74:$K$277</definedName>
    <definedName name="_xlnm.Print_Titles" localSheetId="6">'SO 301 - Odvodnění'!$86:$86</definedName>
    <definedName name="_xlnm._FilterDatabase" localSheetId="7" hidden="1">'SO 401 - Veřejné osvětlení'!$C$84:$K$154</definedName>
    <definedName name="_xlnm.Print_Area" localSheetId="7">'SO 401 - Veřejné osvětlení'!$C$4:$J$39,'SO 401 - Veřejné osvětlení'!$C$45:$J$66,'SO 401 - Veřejné osvětlení'!$C$72:$K$154</definedName>
    <definedName name="_xlnm.Print_Titles" localSheetId="7">'SO 401 - Veřejné osvětlení'!$84:$84</definedName>
    <definedName name="_xlnm._FilterDatabase" localSheetId="8" hidden="1">'VRN - Vedlejší rozpočtové...'!$C$88:$K$178</definedName>
    <definedName name="_xlnm.Print_Area" localSheetId="8">'VRN - Vedlejší rozpočtové...'!$C$4:$J$39,'VRN - Vedlejší rozpočtové...'!$C$45:$J$70,'VRN - Vedlejší rozpočtové...'!$C$76:$K$178</definedName>
    <definedName name="_xlnm.Print_Titles" localSheetId="8">'VRN - Vedlejší rozpočtové...'!$88:$88</definedName>
    <definedName name="_xlnm.Print_Area" localSheetId="9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9" l="1" r="J37"/>
  <c r="J36"/>
  <c i="1" r="AY63"/>
  <c i="9" r="J35"/>
  <c i="1" r="AX63"/>
  <c i="9" r="BI178"/>
  <c r="BH178"/>
  <c r="BG178"/>
  <c r="BF178"/>
  <c r="T178"/>
  <c r="T177"/>
  <c r="R178"/>
  <c r="R177"/>
  <c r="P178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5"/>
  <c r="BH105"/>
  <c r="BG105"/>
  <c r="BF105"/>
  <c r="T105"/>
  <c r="T104"/>
  <c r="R105"/>
  <c r="R104"/>
  <c r="P105"/>
  <c r="P104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J85"/>
  <c r="F85"/>
  <c r="F83"/>
  <c r="E81"/>
  <c r="J54"/>
  <c r="F54"/>
  <c r="F52"/>
  <c r="E50"/>
  <c r="J24"/>
  <c r="E24"/>
  <c r="J86"/>
  <c r="J23"/>
  <c r="J18"/>
  <c r="E18"/>
  <c r="F86"/>
  <c r="J17"/>
  <c r="J12"/>
  <c r="J83"/>
  <c r="E7"/>
  <c r="E79"/>
  <c i="8" r="J37"/>
  <c r="J36"/>
  <c i="1" r="AY62"/>
  <c i="8" r="J35"/>
  <c i="1" r="AX62"/>
  <c i="8"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1"/>
  <c r="F81"/>
  <c r="F79"/>
  <c r="E77"/>
  <c r="J54"/>
  <c r="F54"/>
  <c r="F52"/>
  <c r="E50"/>
  <c r="J24"/>
  <c r="E24"/>
  <c r="J55"/>
  <c r="J23"/>
  <c r="J18"/>
  <c r="E18"/>
  <c r="F82"/>
  <c r="J17"/>
  <c r="J12"/>
  <c r="J52"/>
  <c r="E7"/>
  <c r="E48"/>
  <c i="7" r="J37"/>
  <c r="J36"/>
  <c i="1" r="AY61"/>
  <c i="7" r="J35"/>
  <c i="1" r="AX61"/>
  <c i="7" r="BI276"/>
  <c r="BH276"/>
  <c r="BG276"/>
  <c r="BF276"/>
  <c r="T276"/>
  <c r="T275"/>
  <c r="R276"/>
  <c r="R275"/>
  <c r="P276"/>
  <c r="P275"/>
  <c r="BI269"/>
  <c r="BH269"/>
  <c r="BG269"/>
  <c r="BF269"/>
  <c r="T269"/>
  <c r="T268"/>
  <c r="R269"/>
  <c r="R268"/>
  <c r="P269"/>
  <c r="P268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2"/>
  <c r="BH242"/>
  <c r="BG242"/>
  <c r="BF242"/>
  <c r="T242"/>
  <c r="R242"/>
  <c r="P242"/>
  <c r="BI239"/>
  <c r="BH239"/>
  <c r="BG239"/>
  <c r="BF239"/>
  <c r="T239"/>
  <c r="R239"/>
  <c r="P239"/>
  <c r="BI232"/>
  <c r="BH232"/>
  <c r="BG232"/>
  <c r="BF232"/>
  <c r="T232"/>
  <c r="R232"/>
  <c r="P232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202"/>
  <c r="BH202"/>
  <c r="BG202"/>
  <c r="BF202"/>
  <c r="T202"/>
  <c r="R202"/>
  <c r="P202"/>
  <c r="BI195"/>
  <c r="BH195"/>
  <c r="BG195"/>
  <c r="BF195"/>
  <c r="T195"/>
  <c r="R195"/>
  <c r="P195"/>
  <c r="BI190"/>
  <c r="BH190"/>
  <c r="BG190"/>
  <c r="BF190"/>
  <c r="T190"/>
  <c r="T189"/>
  <c r="R190"/>
  <c r="R189"/>
  <c r="P190"/>
  <c r="P189"/>
  <c r="BI186"/>
  <c r="BH186"/>
  <c r="BG186"/>
  <c r="BF186"/>
  <c r="T186"/>
  <c r="R186"/>
  <c r="P186"/>
  <c r="BI183"/>
  <c r="BH183"/>
  <c r="BG183"/>
  <c r="BF183"/>
  <c r="T183"/>
  <c r="R183"/>
  <c r="P183"/>
  <c r="BI174"/>
  <c r="BH174"/>
  <c r="BG174"/>
  <c r="BF174"/>
  <c r="T174"/>
  <c r="R174"/>
  <c r="P174"/>
  <c r="BI169"/>
  <c r="BH169"/>
  <c r="BG169"/>
  <c r="BF169"/>
  <c r="T169"/>
  <c r="R169"/>
  <c r="P169"/>
  <c r="BI152"/>
  <c r="BH152"/>
  <c r="BG152"/>
  <c r="BF152"/>
  <c r="T152"/>
  <c r="R152"/>
  <c r="P152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7"/>
  <c r="BH117"/>
  <c r="BG117"/>
  <c r="BF117"/>
  <c r="T117"/>
  <c r="R117"/>
  <c r="P117"/>
  <c r="BI109"/>
  <c r="BH109"/>
  <c r="BG109"/>
  <c r="BF109"/>
  <c r="T109"/>
  <c r="R109"/>
  <c r="P109"/>
  <c r="BI102"/>
  <c r="BH102"/>
  <c r="BG102"/>
  <c r="BF102"/>
  <c r="T102"/>
  <c r="R102"/>
  <c r="P102"/>
  <c r="BI96"/>
  <c r="BH96"/>
  <c r="BG96"/>
  <c r="BF96"/>
  <c r="T96"/>
  <c r="R96"/>
  <c r="P96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84"/>
  <c r="J17"/>
  <c r="J12"/>
  <c r="J81"/>
  <c r="E7"/>
  <c r="E48"/>
  <c i="6" r="J39"/>
  <c r="J38"/>
  <c i="1" r="AY60"/>
  <c i="6" r="J37"/>
  <c i="1" r="AX60"/>
  <c i="6" r="BI146"/>
  <c r="BH146"/>
  <c r="BG146"/>
  <c r="BF146"/>
  <c r="T146"/>
  <c r="T145"/>
  <c r="R146"/>
  <c r="R145"/>
  <c r="P146"/>
  <c r="P145"/>
  <c r="BI144"/>
  <c r="BH144"/>
  <c r="BG144"/>
  <c r="BF144"/>
  <c r="T144"/>
  <c r="R144"/>
  <c r="P144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4"/>
  <c r="BH124"/>
  <c r="BG124"/>
  <c r="BF124"/>
  <c r="T124"/>
  <c r="R124"/>
  <c r="P124"/>
  <c r="BI120"/>
  <c r="BH120"/>
  <c r="BG120"/>
  <c r="BF120"/>
  <c r="T120"/>
  <c r="R120"/>
  <c r="P120"/>
  <c r="BI118"/>
  <c r="BH118"/>
  <c r="BG118"/>
  <c r="BF118"/>
  <c r="T118"/>
  <c r="R118"/>
  <c r="P118"/>
  <c r="BI111"/>
  <c r="BH111"/>
  <c r="BG111"/>
  <c r="BF111"/>
  <c r="T111"/>
  <c r="R111"/>
  <c r="P111"/>
  <c r="BI107"/>
  <c r="BH107"/>
  <c r="BG107"/>
  <c r="BF107"/>
  <c r="T107"/>
  <c r="R107"/>
  <c r="P107"/>
  <c r="BI105"/>
  <c r="BH105"/>
  <c r="BG105"/>
  <c r="BF105"/>
  <c r="T105"/>
  <c r="R105"/>
  <c r="P105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8"/>
  <c r="F58"/>
  <c r="F56"/>
  <c r="E54"/>
  <c r="J26"/>
  <c r="E26"/>
  <c r="J85"/>
  <c r="J25"/>
  <c r="J20"/>
  <c r="E20"/>
  <c r="F85"/>
  <c r="J19"/>
  <c r="J14"/>
  <c r="J82"/>
  <c r="E7"/>
  <c r="E76"/>
  <c i="5" r="J39"/>
  <c r="J38"/>
  <c i="1" r="AY59"/>
  <c i="5" r="J37"/>
  <c i="1" r="AX59"/>
  <c i="5"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T199"/>
  <c r="R200"/>
  <c r="R199"/>
  <c r="P200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89"/>
  <c r="BH189"/>
  <c r="BG189"/>
  <c r="BF189"/>
  <c r="T189"/>
  <c r="R189"/>
  <c r="P189"/>
  <c r="BI187"/>
  <c r="BH187"/>
  <c r="BG187"/>
  <c r="BF187"/>
  <c r="T187"/>
  <c r="R187"/>
  <c r="P187"/>
  <c r="BI182"/>
  <c r="BH182"/>
  <c r="BG182"/>
  <c r="BF182"/>
  <c r="T182"/>
  <c r="R182"/>
  <c r="P182"/>
  <c r="BI178"/>
  <c r="BH178"/>
  <c r="BG178"/>
  <c r="BF178"/>
  <c r="T178"/>
  <c r="R178"/>
  <c r="P178"/>
  <c r="BI173"/>
  <c r="BH173"/>
  <c r="BG173"/>
  <c r="BF173"/>
  <c r="T173"/>
  <c r="T172"/>
  <c r="R173"/>
  <c r="R172"/>
  <c r="P173"/>
  <c r="P172"/>
  <c r="BI171"/>
  <c r="BH171"/>
  <c r="BG171"/>
  <c r="BF171"/>
  <c r="T171"/>
  <c r="R171"/>
  <c r="P171"/>
  <c r="BI170"/>
  <c r="BH170"/>
  <c r="BG170"/>
  <c r="BF170"/>
  <c r="T170"/>
  <c r="R170"/>
  <c r="P170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36"/>
  <c r="BH136"/>
  <c r="BG136"/>
  <c r="BF136"/>
  <c r="T136"/>
  <c r="R136"/>
  <c r="P136"/>
  <c r="BI130"/>
  <c r="BH130"/>
  <c r="BG130"/>
  <c r="BF130"/>
  <c r="T130"/>
  <c r="R130"/>
  <c r="P130"/>
  <c r="BI125"/>
  <c r="BH125"/>
  <c r="BG125"/>
  <c r="BF125"/>
  <c r="T125"/>
  <c r="R125"/>
  <c r="P125"/>
  <c r="BI121"/>
  <c r="BH121"/>
  <c r="BG121"/>
  <c r="BF121"/>
  <c r="T121"/>
  <c r="R121"/>
  <c r="P121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99"/>
  <c r="BH99"/>
  <c r="BG99"/>
  <c r="BF99"/>
  <c r="T99"/>
  <c r="R99"/>
  <c r="P99"/>
  <c r="J92"/>
  <c r="F92"/>
  <c r="F90"/>
  <c r="E88"/>
  <c r="J58"/>
  <c r="F58"/>
  <c r="F56"/>
  <c r="E54"/>
  <c r="J26"/>
  <c r="E26"/>
  <c r="J93"/>
  <c r="J25"/>
  <c r="J20"/>
  <c r="E20"/>
  <c r="F93"/>
  <c r="J19"/>
  <c r="J14"/>
  <c r="J90"/>
  <c r="E7"/>
  <c r="E50"/>
  <c i="4" r="J39"/>
  <c r="J38"/>
  <c i="1" r="AY58"/>
  <c i="4" r="J37"/>
  <c i="1" r="AX58"/>
  <c i="4"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09"/>
  <c r="BH109"/>
  <c r="BG109"/>
  <c r="BF109"/>
  <c r="T109"/>
  <c r="T108"/>
  <c r="R109"/>
  <c r="R108"/>
  <c r="P109"/>
  <c r="P108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2"/>
  <c r="BH92"/>
  <c r="BG92"/>
  <c r="BF92"/>
  <c r="T92"/>
  <c r="R92"/>
  <c r="P92"/>
  <c r="J85"/>
  <c r="F85"/>
  <c r="F83"/>
  <c r="E81"/>
  <c r="J58"/>
  <c r="F58"/>
  <c r="F56"/>
  <c r="E54"/>
  <c r="J26"/>
  <c r="E26"/>
  <c r="J86"/>
  <c r="J25"/>
  <c r="J20"/>
  <c r="E20"/>
  <c r="F59"/>
  <c r="J19"/>
  <c r="J14"/>
  <c r="J83"/>
  <c r="E7"/>
  <c r="E77"/>
  <c i="3" r="J39"/>
  <c r="J38"/>
  <c i="1" r="AY57"/>
  <c i="3" r="J37"/>
  <c i="1" r="AX57"/>
  <c i="3" r="BI133"/>
  <c r="BH133"/>
  <c r="BG133"/>
  <c r="BF133"/>
  <c r="T133"/>
  <c r="T132"/>
  <c r="R133"/>
  <c r="R132"/>
  <c r="P133"/>
  <c r="P132"/>
  <c r="BI123"/>
  <c r="BH123"/>
  <c r="BG123"/>
  <c r="BF123"/>
  <c r="T123"/>
  <c r="T122"/>
  <c r="R123"/>
  <c r="R122"/>
  <c r="P123"/>
  <c r="P122"/>
  <c r="BI113"/>
  <c r="BH113"/>
  <c r="BG113"/>
  <c r="BF113"/>
  <c r="T113"/>
  <c r="R113"/>
  <c r="P113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2"/>
  <c r="BH92"/>
  <c r="BG92"/>
  <c r="BF92"/>
  <c r="T92"/>
  <c r="R92"/>
  <c r="P92"/>
  <c r="J85"/>
  <c r="F85"/>
  <c r="F83"/>
  <c r="E81"/>
  <c r="J58"/>
  <c r="F58"/>
  <c r="F56"/>
  <c r="E54"/>
  <c r="J26"/>
  <c r="E26"/>
  <c r="J86"/>
  <c r="J25"/>
  <c r="J20"/>
  <c r="E20"/>
  <c r="F86"/>
  <c r="J19"/>
  <c r="J14"/>
  <c r="J56"/>
  <c r="E7"/>
  <c r="E77"/>
  <c i="2" r="J39"/>
  <c r="J38"/>
  <c i="1" r="AY56"/>
  <c i="2" r="J37"/>
  <c i="1" r="AX56"/>
  <c i="2" r="BI372"/>
  <c r="BH372"/>
  <c r="BG372"/>
  <c r="BF372"/>
  <c r="T372"/>
  <c r="T371"/>
  <c r="R372"/>
  <c r="R371"/>
  <c r="P372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7"/>
  <c r="BH357"/>
  <c r="BG357"/>
  <c r="BF357"/>
  <c r="T357"/>
  <c r="R357"/>
  <c r="P357"/>
  <c r="BI355"/>
  <c r="BH355"/>
  <c r="BG355"/>
  <c r="BF355"/>
  <c r="T355"/>
  <c r="R355"/>
  <c r="P355"/>
  <c r="BI351"/>
  <c r="BH351"/>
  <c r="BG351"/>
  <c r="BF351"/>
  <c r="T351"/>
  <c r="R351"/>
  <c r="P351"/>
  <c r="BI349"/>
  <c r="BH349"/>
  <c r="BG349"/>
  <c r="BF349"/>
  <c r="T349"/>
  <c r="R349"/>
  <c r="P349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14"/>
  <c r="BH314"/>
  <c r="BG314"/>
  <c r="BF314"/>
  <c r="T314"/>
  <c r="R314"/>
  <c r="P314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3"/>
  <c r="BH263"/>
  <c r="BG263"/>
  <c r="BF263"/>
  <c r="T263"/>
  <c r="R263"/>
  <c r="P263"/>
  <c r="BI255"/>
  <c r="BH255"/>
  <c r="BG255"/>
  <c r="BF255"/>
  <c r="T255"/>
  <c r="R255"/>
  <c r="P255"/>
  <c r="BI251"/>
  <c r="BH251"/>
  <c r="BG251"/>
  <c r="BF251"/>
  <c r="T251"/>
  <c r="R251"/>
  <c r="P251"/>
  <c r="BI242"/>
  <c r="BH242"/>
  <c r="BG242"/>
  <c r="BF242"/>
  <c r="T242"/>
  <c r="R242"/>
  <c r="P242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04"/>
  <c r="BH204"/>
  <c r="BG204"/>
  <c r="BF204"/>
  <c r="T204"/>
  <c r="R204"/>
  <c r="P204"/>
  <c r="BI202"/>
  <c r="BH202"/>
  <c r="BG202"/>
  <c r="BF202"/>
  <c r="T202"/>
  <c r="R202"/>
  <c r="P202"/>
  <c r="BI198"/>
  <c r="BH198"/>
  <c r="BG198"/>
  <c r="BF198"/>
  <c r="T198"/>
  <c r="R198"/>
  <c r="P198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4"/>
  <c r="BH124"/>
  <c r="BG124"/>
  <c r="BF124"/>
  <c r="T124"/>
  <c r="R124"/>
  <c r="P124"/>
  <c r="BI117"/>
  <c r="BH117"/>
  <c r="BG117"/>
  <c r="BF117"/>
  <c r="T117"/>
  <c r="R117"/>
  <c r="P117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J88"/>
  <c r="F88"/>
  <c r="F86"/>
  <c r="E84"/>
  <c r="J58"/>
  <c r="F58"/>
  <c r="F56"/>
  <c r="E54"/>
  <c r="J26"/>
  <c r="E26"/>
  <c r="J89"/>
  <c r="J25"/>
  <c r="J20"/>
  <c r="E20"/>
  <c r="F59"/>
  <c r="J19"/>
  <c r="J14"/>
  <c r="J86"/>
  <c r="E7"/>
  <c r="E50"/>
  <c i="1" r="L50"/>
  <c r="AM50"/>
  <c r="AM49"/>
  <c r="L49"/>
  <c r="AM47"/>
  <c r="L47"/>
  <c r="L45"/>
  <c r="L44"/>
  <c i="9" r="BK113"/>
  <c r="J131"/>
  <c i="2" r="BK184"/>
  <c r="J188"/>
  <c r="J330"/>
  <c r="F37"/>
  <c r="BK161"/>
  <c i="3" r="J107"/>
  <c i="4" r="J115"/>
  <c r="BK102"/>
  <c i="5" r="J193"/>
  <c r="BK147"/>
  <c i="6" r="BK105"/>
  <c i="7" r="BK242"/>
  <c r="J202"/>
  <c i="8" r="BK112"/>
  <c r="BK101"/>
  <c r="J113"/>
  <c r="J153"/>
  <c r="J93"/>
  <c i="2" r="J286"/>
  <c r="J175"/>
  <c r="BK179"/>
  <c r="J323"/>
  <c i="9" r="BK149"/>
  <c r="BK153"/>
  <c i="2" r="BK106"/>
  <c r="BK292"/>
  <c i="3" r="BK123"/>
  <c i="4" r="BK120"/>
  <c i="6" r="J136"/>
  <c i="7" r="J276"/>
  <c i="8" r="BK111"/>
  <c r="BK88"/>
  <c i="9" r="J165"/>
  <c i="2" r="BK351"/>
  <c i="3" r="BK113"/>
  <c i="8" r="J97"/>
  <c i="9" r="J146"/>
  <c i="2" r="BK361"/>
  <c r="J332"/>
  <c r="J171"/>
  <c i="4" r="BK92"/>
  <c i="6" r="BK144"/>
  <c i="7" r="J195"/>
  <c i="9" r="BK139"/>
  <c i="2" r="J36"/>
  <c r="BK213"/>
  <c r="BK332"/>
  <c r="BK192"/>
  <c i="5" r="BK119"/>
  <c r="J206"/>
  <c r="J136"/>
  <c r="BK163"/>
  <c r="J105"/>
  <c i="6" r="J133"/>
  <c i="7" r="J261"/>
  <c r="BK123"/>
  <c i="8" r="BK113"/>
  <c i="2" r="J363"/>
  <c r="J124"/>
  <c r="J357"/>
  <c r="J215"/>
  <c r="BK204"/>
  <c r="J159"/>
  <c i="9" r="BK175"/>
  <c r="BK97"/>
  <c r="J125"/>
  <c i="2" r="BK357"/>
  <c r="J294"/>
  <c r="J349"/>
  <c r="BK369"/>
  <c i="1" r="AS55"/>
  <c i="2" r="BK143"/>
  <c r="F39"/>
  <c i="7" r="BK183"/>
  <c i="8" r="BK140"/>
  <c i="9" r="J159"/>
  <c r="J139"/>
  <c i="2" r="J251"/>
  <c i="5" r="BK157"/>
  <c r="J125"/>
  <c i="6" r="BK107"/>
  <c r="BK95"/>
  <c i="7" r="BK130"/>
  <c r="BK174"/>
  <c i="2" r="J242"/>
  <c r="J143"/>
  <c r="BK113"/>
  <c i="3" r="J133"/>
  <c i="4" r="BK98"/>
  <c i="5" r="J197"/>
  <c i="2" r="BK202"/>
  <c r="J213"/>
  <c r="BK365"/>
  <c r="J314"/>
  <c r="J192"/>
  <c r="BK111"/>
  <c i="8" r="J143"/>
  <c i="2" r="BK155"/>
  <c r="BK340"/>
  <c r="J325"/>
  <c r="BK270"/>
  <c r="J196"/>
  <c i="6" r="BK97"/>
  <c r="BK118"/>
  <c i="7" r="J255"/>
  <c r="BK96"/>
  <c r="J210"/>
  <c i="8" r="J122"/>
  <c r="BK100"/>
  <c i="5" r="J130"/>
  <c i="7" r="J269"/>
  <c r="BK248"/>
  <c i="8" r="J139"/>
  <c r="J98"/>
  <c i="9" r="BK115"/>
  <c i="2" r="J367"/>
  <c r="J217"/>
  <c i="3" r="BK109"/>
  <c i="5" r="J173"/>
  <c i="7" r="BK253"/>
  <c r="BK190"/>
  <c i="8" r="J134"/>
  <c i="9" r="BK120"/>
  <c i="2" r="BK221"/>
  <c i="7" r="J126"/>
  <c i="8" r="BK102"/>
  <c i="9" r="J128"/>
  <c i="2" r="BK314"/>
  <c r="J303"/>
  <c r="J155"/>
  <c i="5" r="BK161"/>
  <c i="7" r="BK202"/>
  <c i="8" r="BK152"/>
  <c i="9" r="J134"/>
  <c i="2" r="BK303"/>
  <c r="J167"/>
  <c r="J292"/>
  <c r="F38"/>
  <c i="4" r="J120"/>
  <c i="5" r="BK155"/>
  <c i="6" r="BK100"/>
  <c i="7" r="BK257"/>
  <c r="J128"/>
  <c i="4" r="BK96"/>
  <c i="5" r="BK197"/>
  <c r="BK187"/>
  <c r="J182"/>
  <c r="J148"/>
  <c r="J145"/>
  <c i="6" r="J95"/>
  <c i="2" r="BK242"/>
  <c i="5" r="J121"/>
  <c r="J99"/>
  <c r="BK130"/>
  <c i="6" r="BK137"/>
  <c r="J144"/>
  <c i="5" r="J187"/>
  <c r="J103"/>
  <c i="7" r="BK269"/>
  <c r="J174"/>
  <c i="8" r="BK107"/>
  <c r="BK117"/>
  <c i="2" r="J263"/>
  <c r="BK226"/>
  <c i="3" r="BK103"/>
  <c i="5" r="BK182"/>
  <c i="6" r="BK111"/>
  <c i="8" r="J150"/>
  <c r="J109"/>
  <c i="2" r="BK372"/>
  <c i="4" r="BK115"/>
  <c i="8" r="J99"/>
  <c i="2" r="BK139"/>
  <c r="BK325"/>
  <c i="3" r="J101"/>
  <c i="5" r="BK107"/>
  <c i="6" r="J101"/>
  <c i="8" r="BK146"/>
  <c i="9" r="BK125"/>
  <c i="2" r="J139"/>
  <c i="5" r="J107"/>
  <c r="J171"/>
  <c i="6" r="BK101"/>
  <c r="BK99"/>
  <c r="J98"/>
  <c i="7" r="BK276"/>
  <c i="8" r="BK92"/>
  <c r="J92"/>
  <c r="BK130"/>
  <c i="9" r="BK162"/>
  <c r="BK123"/>
  <c r="J111"/>
  <c i="7" r="J222"/>
  <c r="J130"/>
  <c i="8" r="J90"/>
  <c r="BK154"/>
  <c r="BK105"/>
  <c r="BK93"/>
  <c r="J141"/>
  <c r="BK121"/>
  <c r="J105"/>
  <c r="BK110"/>
  <c i="9" r="J95"/>
  <c r="BK160"/>
  <c i="2" r="BK290"/>
  <c i="5" r="J161"/>
  <c i="6" r="J107"/>
  <c i="7" r="BK136"/>
  <c i="8" r="J142"/>
  <c r="BK120"/>
  <c r="J131"/>
  <c i="7" r="J253"/>
  <c i="8" r="J114"/>
  <c r="BK127"/>
  <c r="J107"/>
  <c i="9" r="BK178"/>
  <c r="BK102"/>
  <c i="7" r="BK261"/>
  <c r="BK255"/>
  <c r="BK203"/>
  <c r="J248"/>
  <c i="8" r="J140"/>
  <c r="BK99"/>
  <c i="2" r="J103"/>
  <c r="BK124"/>
  <c r="J223"/>
  <c i="5" r="J189"/>
  <c r="BK103"/>
  <c i="6" r="J105"/>
  <c i="2" r="J340"/>
  <c r="BK151"/>
  <c i="5" r="J109"/>
  <c i="7" r="J207"/>
  <c i="8" r="BK142"/>
  <c r="BK104"/>
  <c i="9" r="J129"/>
  <c i="3" r="J113"/>
  <c i="7" r="BK226"/>
  <c i="8" r="J103"/>
  <c i="2" r="BK196"/>
  <c r="BK95"/>
  <c i="3" r="BK92"/>
  <c i="5" r="J147"/>
  <c i="6" r="BK146"/>
  <c i="7" r="J96"/>
  <c i="8" r="BK89"/>
  <c i="7" r="J251"/>
  <c r="J250"/>
  <c r="BK117"/>
  <c r="J136"/>
  <c i="8" r="J108"/>
  <c r="BK139"/>
  <c r="J94"/>
  <c i="6" r="BK98"/>
  <c i="7" r="J123"/>
  <c i="8" r="BK97"/>
  <c r="BK150"/>
  <c r="J120"/>
  <c r="BK138"/>
  <c i="4" r="J102"/>
  <c i="5" r="J156"/>
  <c r="J178"/>
  <c i="6" r="BK120"/>
  <c i="7" r="BK259"/>
  <c i="5" r="BK195"/>
  <c i="6" r="BK136"/>
  <c i="7" r="BK207"/>
  <c r="BK232"/>
  <c i="8" r="BK114"/>
  <c r="BK95"/>
  <c i="9" r="J153"/>
  <c i="6" r="J118"/>
  <c i="7" r="BK210"/>
  <c r="BK195"/>
  <c i="8" r="BK115"/>
  <c r="J130"/>
  <c r="J95"/>
  <c r="J88"/>
  <c r="J132"/>
  <c r="BK98"/>
  <c r="BK109"/>
  <c i="2" r="BK255"/>
  <c r="J226"/>
  <c r="BK159"/>
  <c r="J179"/>
  <c i="4" r="J109"/>
  <c i="5" r="BK99"/>
  <c i="7" r="J183"/>
  <c i="8" r="J91"/>
  <c r="J104"/>
  <c i="2" r="BK251"/>
  <c r="BK131"/>
  <c i="8" r="BK128"/>
  <c i="9" r="BK174"/>
  <c i="2" r="J198"/>
  <c r="J338"/>
  <c r="J221"/>
  <c i="4" r="J113"/>
  <c i="6" r="BK131"/>
  <c i="8" r="BK119"/>
  <c i="9" r="J149"/>
  <c i="2" r="BK228"/>
  <c r="J372"/>
  <c r="BK349"/>
  <c r="J274"/>
  <c i="4" r="J121"/>
  <c i="5" r="BK173"/>
  <c r="BK121"/>
  <c r="J163"/>
  <c i="2" r="J184"/>
  <c i="3" r="J109"/>
  <c r="J92"/>
  <c i="5" r="J200"/>
  <c r="J204"/>
  <c i="6" r="J124"/>
  <c i="7" r="J190"/>
  <c i="5" r="BK125"/>
  <c r="BK136"/>
  <c i="6" r="J146"/>
  <c i="7" r="J259"/>
  <c r="J102"/>
  <c i="5" r="BK171"/>
  <c r="BK105"/>
  <c r="BK200"/>
  <c i="6" r="J99"/>
  <c i="7" r="J257"/>
  <c r="BK121"/>
  <c r="J226"/>
  <c i="8" r="BK136"/>
  <c r="BK143"/>
  <c r="J138"/>
  <c r="J135"/>
  <c i="9" r="J178"/>
  <c r="BK141"/>
  <c i="8" r="BK133"/>
  <c i="9" r="BK170"/>
  <c r="BK157"/>
  <c r="BK129"/>
  <c i="2" r="BK323"/>
  <c r="BK109"/>
  <c i="4" r="BK119"/>
  <c i="3" r="BK133"/>
  <c i="5" r="BK111"/>
  <c i="7" r="BK230"/>
  <c i="8" r="BK108"/>
  <c i="9" r="BK167"/>
  <c i="2" r="J95"/>
  <c i="6" r="BK91"/>
  <c i="7" r="J239"/>
  <c i="8" r="BK116"/>
  <c r="BK125"/>
  <c r="J123"/>
  <c r="BK90"/>
  <c i="2" r="BK294"/>
  <c r="BK175"/>
  <c i="3" r="BK101"/>
  <c i="4" r="J119"/>
  <c r="J118"/>
  <c i="5" r="J155"/>
  <c i="2" r="J270"/>
  <c r="BK217"/>
  <c r="BK327"/>
  <c i="5" r="J195"/>
  <c r="BK145"/>
  <c i="2" r="J361"/>
  <c r="J135"/>
  <c i="5" r="BK156"/>
  <c i="6" r="J97"/>
  <c i="7" r="BK250"/>
  <c r="J121"/>
  <c i="9" r="J123"/>
  <c i="2" r="BK263"/>
  <c i="3" r="J103"/>
  <c i="4" r="J100"/>
  <c i="6" r="J131"/>
  <c i="7" r="BK126"/>
  <c i="8" r="J133"/>
  <c r="BK153"/>
  <c i="9" r="J97"/>
  <c i="2" r="BK338"/>
  <c i="4" r="J92"/>
  <c i="8" r="BK126"/>
  <c i="9" r="BK131"/>
  <c i="2" r="BK355"/>
  <c r="BK363"/>
  <c r="J186"/>
  <c i="4" r="BK116"/>
  <c i="5" r="J115"/>
  <c i="8" r="J152"/>
  <c i="9" r="BK128"/>
  <c i="2" r="J307"/>
  <c i="4" r="BK109"/>
  <c i="5" r="BK115"/>
  <c r="BK206"/>
  <c i="6" r="BK124"/>
  <c i="2" r="BK182"/>
  <c r="BK336"/>
  <c r="BK163"/>
  <c r="J336"/>
  <c r="J278"/>
  <c i="3" r="J123"/>
  <c i="7" r="BK169"/>
  <c r="J117"/>
  <c i="8" r="BK151"/>
  <c r="J136"/>
  <c i="9" r="J160"/>
  <c r="J105"/>
  <c i="6" r="J100"/>
  <c i="7" r="J232"/>
  <c i="8" r="J100"/>
  <c r="J110"/>
  <c i="9" r="BK136"/>
  <c r="J113"/>
  <c i="2" r="J334"/>
  <c r="BK188"/>
  <c i="4" r="BK121"/>
  <c i="5" r="J146"/>
  <c i="7" r="BK102"/>
  <c i="8" r="J145"/>
  <c i="9" r="J174"/>
  <c r="BK92"/>
  <c i="3" r="BK107"/>
  <c i="7" r="J132"/>
  <c i="8" r="J111"/>
  <c i="9" r="BK100"/>
  <c i="2" r="J137"/>
  <c r="J202"/>
  <c i="5" r="BK178"/>
  <c i="7" r="BK132"/>
  <c i="8" r="J121"/>
  <c i="9" r="J175"/>
  <c r="BK165"/>
  <c r="J102"/>
  <c i="2" r="J311"/>
  <c r="BK147"/>
  <c r="J151"/>
  <c r="BK186"/>
  <c i="9" r="BK155"/>
  <c r="BK152"/>
  <c r="J126"/>
  <c r="BK134"/>
  <c r="J135"/>
  <c i="2" r="J228"/>
  <c i="9" r="BK95"/>
  <c i="2" r="BK103"/>
  <c r="J109"/>
  <c r="J327"/>
  <c r="BK223"/>
  <c r="J147"/>
  <c i="7" r="J90"/>
  <c i="8" r="J129"/>
  <c r="J126"/>
  <c i="9" r="J143"/>
  <c r="J172"/>
  <c r="BK105"/>
  <c i="2" r="J182"/>
  <c i="5" r="BK170"/>
  <c r="J111"/>
  <c i="7" r="J203"/>
  <c r="J242"/>
  <c i="8" r="J116"/>
  <c r="BK91"/>
  <c i="2" r="J355"/>
  <c r="BK282"/>
  <c i="4" r="BK113"/>
  <c i="5" r="BK109"/>
  <c i="6" r="J111"/>
  <c i="8" r="J117"/>
  <c r="BK137"/>
  <c i="9" r="BK159"/>
  <c i="2" r="BK311"/>
  <c i="5" r="BK189"/>
  <c i="8" r="J101"/>
  <c i="9" r="J152"/>
  <c i="2" r="J365"/>
  <c r="BK198"/>
  <c r="BK137"/>
  <c i="4" r="BK104"/>
  <c i="5" r="J157"/>
  <c i="6" r="J91"/>
  <c i="7" r="BK239"/>
  <c i="8" r="BK135"/>
  <c i="9" r="J117"/>
  <c i="7" r="BK128"/>
  <c r="BK186"/>
  <c i="8" r="J125"/>
  <c r="J89"/>
  <c r="BK134"/>
  <c r="J149"/>
  <c r="BK144"/>
  <c i="7" r="J186"/>
  <c r="J109"/>
  <c i="8" r="BK122"/>
  <c r="BK96"/>
  <c r="J137"/>
  <c r="J127"/>
  <c r="BK149"/>
  <c r="J151"/>
  <c r="BK145"/>
  <c i="9" r="J157"/>
  <c r="J141"/>
  <c i="2" r="J131"/>
  <c i="7" r="BK90"/>
  <c i="8" r="J144"/>
  <c r="BK103"/>
  <c r="J102"/>
  <c i="2" r="BK215"/>
  <c r="J99"/>
  <c i="9" r="BK151"/>
  <c i="2" r="J204"/>
  <c r="J113"/>
  <c r="BK117"/>
  <c r="BK286"/>
  <c r="BK167"/>
  <c i="5" r="BK148"/>
  <c i="6" r="J137"/>
  <c i="7" r="BK222"/>
  <c i="8" r="BK141"/>
  <c r="BK129"/>
  <c i="9" r="J167"/>
  <c r="J100"/>
  <c i="2" r="BK330"/>
  <c r="J163"/>
  <c i="4" r="J98"/>
  <c i="6" r="BK133"/>
  <c i="7" r="BK109"/>
  <c i="8" r="J118"/>
  <c i="9" r="BK135"/>
  <c r="J115"/>
  <c i="2" r="BK157"/>
  <c i="4" r="J104"/>
  <c i="8" r="BK132"/>
  <c r="BK94"/>
  <c i="2" r="J282"/>
  <c r="BK171"/>
  <c r="J290"/>
  <c i="4" r="BK118"/>
  <c i="5" r="BK146"/>
  <c i="8" r="BK123"/>
  <c i="9" r="BK143"/>
  <c i="2" r="BK274"/>
  <c r="J369"/>
  <c r="J111"/>
  <c r="J157"/>
  <c i="4" r="J116"/>
  <c i="9" r="BK146"/>
  <c r="BK117"/>
  <c r="J162"/>
  <c r="J136"/>
  <c r="J151"/>
  <c r="J120"/>
  <c i="7" r="J152"/>
  <c r="J169"/>
  <c r="BK251"/>
  <c i="8" r="BK131"/>
  <c r="J119"/>
  <c r="J154"/>
  <c i="9" r="BK111"/>
  <c i="2" r="BK367"/>
  <c r="J351"/>
  <c r="J106"/>
  <c r="J117"/>
  <c i="5" r="BK204"/>
  <c i="8" r="J128"/>
  <c r="J112"/>
  <c i="9" r="J92"/>
  <c i="2" r="BK334"/>
  <c r="BK307"/>
  <c r="BK135"/>
  <c i="3" r="J105"/>
  <c i="5" r="J119"/>
  <c i="6" r="J120"/>
  <c i="7" r="BK152"/>
  <c i="8" r="J96"/>
  <c r="J146"/>
  <c i="9" r="J155"/>
  <c i="2" r="J161"/>
  <c i="4" r="J96"/>
  <c i="5" r="J170"/>
  <c i="8" r="BK118"/>
  <c i="9" r="BK172"/>
  <c i="2" r="BK99"/>
  <c r="BK278"/>
  <c r="J255"/>
  <c i="3" r="BK105"/>
  <c i="4" r="BK100"/>
  <c i="5" r="BK193"/>
  <c i="7" r="J230"/>
  <c i="8" r="J115"/>
  <c i="9" r="J170"/>
  <c r="BK126"/>
  <c i="7" l="1" r="R89"/>
  <c r="R238"/>
  <c i="8" r="BK124"/>
  <c r="J124"/>
  <c r="J63"/>
  <c i="2" r="BK241"/>
  <c r="J241"/>
  <c r="J67"/>
  <c r="R354"/>
  <c i="4" r="T112"/>
  <c i="5" r="T135"/>
  <c i="7" r="P194"/>
  <c i="2" r="R94"/>
  <c r="R225"/>
  <c i="4" r="P112"/>
  <c i="5" r="R124"/>
  <c r="T177"/>
  <c r="P203"/>
  <c r="P202"/>
  <c i="7" r="BK238"/>
  <c r="J238"/>
  <c r="J65"/>
  <c i="8" r="R124"/>
  <c i="4" r="T91"/>
  <c r="T90"/>
  <c r="T89"/>
  <c i="7" r="P238"/>
  <c i="2" r="BK94"/>
  <c r="BK313"/>
  <c r="J313"/>
  <c r="J68"/>
  <c i="3" r="T91"/>
  <c r="T90"/>
  <c r="T89"/>
  <c i="5" r="P98"/>
  <c r="T124"/>
  <c r="BK186"/>
  <c r="J186"/>
  <c r="J71"/>
  <c i="6" r="T90"/>
  <c r="T89"/>
  <c r="T88"/>
  <c i="7" r="T194"/>
  <c i="8" r="P87"/>
  <c r="BK106"/>
  <c r="J106"/>
  <c r="J62"/>
  <c r="P148"/>
  <c r="P147"/>
  <c i="9" r="P91"/>
  <c r="P90"/>
  <c i="2" r="T94"/>
  <c r="R313"/>
  <c i="5" r="R98"/>
  <c r="P162"/>
  <c r="T186"/>
  <c i="7" r="T89"/>
  <c r="BK209"/>
  <c r="J209"/>
  <c r="J64"/>
  <c i="9" r="T91"/>
  <c r="T90"/>
  <c i="2" r="P241"/>
  <c r="BK354"/>
  <c r="J354"/>
  <c r="J69"/>
  <c i="3" r="BK91"/>
  <c i="4" r="R91"/>
  <c i="5" r="BK98"/>
  <c r="J98"/>
  <c r="J65"/>
  <c r="P124"/>
  <c r="R162"/>
  <c r="R186"/>
  <c r="T203"/>
  <c r="T202"/>
  <c i="6" r="BK90"/>
  <c i="7" r="P209"/>
  <c i="8" r="T87"/>
  <c r="R106"/>
  <c r="T148"/>
  <c r="T147"/>
  <c i="9" r="R110"/>
  <c i="2" r="P94"/>
  <c r="P313"/>
  <c i="3" r="R91"/>
  <c r="R90"/>
  <c r="R89"/>
  <c i="4" r="P91"/>
  <c r="P90"/>
  <c r="P89"/>
  <c i="1" r="AU58"/>
  <c i="5" r="P135"/>
  <c i="7" r="P89"/>
  <c r="P88"/>
  <c r="P87"/>
  <c i="1" r="AU61"/>
  <c i="7" r="T238"/>
  <c i="8" r="BK87"/>
  <c r="J87"/>
  <c r="J61"/>
  <c r="T124"/>
  <c i="9" r="T142"/>
  <c i="2" r="T241"/>
  <c i="5" r="T98"/>
  <c r="BK162"/>
  <c r="J162"/>
  <c r="J68"/>
  <c r="BK177"/>
  <c r="J177"/>
  <c r="J70"/>
  <c i="6" r="R90"/>
  <c r="R89"/>
  <c r="R88"/>
  <c i="7" r="BK89"/>
  <c r="J89"/>
  <c r="J61"/>
  <c r="R209"/>
  <c i="8" r="T106"/>
  <c r="R148"/>
  <c r="R147"/>
  <c i="9" r="R91"/>
  <c r="R90"/>
  <c r="P148"/>
  <c i="2" r="R241"/>
  <c r="P354"/>
  <c i="4" r="BK91"/>
  <c r="J91"/>
  <c r="J65"/>
  <c r="R112"/>
  <c i="5" r="BK135"/>
  <c r="J135"/>
  <c r="J67"/>
  <c r="R177"/>
  <c i="7" r="T209"/>
  <c i="9" r="BK110"/>
  <c r="J110"/>
  <c r="J64"/>
  <c r="BK142"/>
  <c r="J142"/>
  <c r="J65"/>
  <c r="T148"/>
  <c i="2" r="P225"/>
  <c r="T225"/>
  <c r="T354"/>
  <c i="4" r="BK112"/>
  <c r="J112"/>
  <c r="J67"/>
  <c i="5" r="R135"/>
  <c r="P186"/>
  <c r="R203"/>
  <c r="R202"/>
  <c i="6" r="P90"/>
  <c r="P89"/>
  <c r="P88"/>
  <c i="1" r="AU60"/>
  <c i="7" r="R194"/>
  <c i="8" r="R87"/>
  <c r="R86"/>
  <c r="R85"/>
  <c r="P106"/>
  <c r="BK148"/>
  <c r="J148"/>
  <c r="J65"/>
  <c i="9" r="T110"/>
  <c r="R142"/>
  <c r="R148"/>
  <c r="T161"/>
  <c i="2" r="BK225"/>
  <c r="J225"/>
  <c r="J66"/>
  <c r="T313"/>
  <c i="3" r="P91"/>
  <c r="P90"/>
  <c r="P89"/>
  <c i="1" r="AU57"/>
  <c i="5" r="BK124"/>
  <c r="J124"/>
  <c r="J66"/>
  <c r="T162"/>
  <c r="P177"/>
  <c r="BK203"/>
  <c r="J203"/>
  <c r="J74"/>
  <c i="7" r="BK194"/>
  <c r="J194"/>
  <c r="J63"/>
  <c i="8" r="P124"/>
  <c i="9" r="BK91"/>
  <c r="P110"/>
  <c r="P109"/>
  <c r="P142"/>
  <c r="BK148"/>
  <c r="J148"/>
  <c r="J66"/>
  <c r="BK161"/>
  <c r="J161"/>
  <c r="J67"/>
  <c r="P161"/>
  <c r="R161"/>
  <c r="BK173"/>
  <c r="J173"/>
  <c r="J68"/>
  <c r="P173"/>
  <c r="R173"/>
  <c r="T173"/>
  <c i="3" r="BK122"/>
  <c r="J122"/>
  <c r="J66"/>
  <c i="5" r="BK199"/>
  <c r="J199"/>
  <c r="J72"/>
  <c i="6" r="BK145"/>
  <c r="J145"/>
  <c r="J66"/>
  <c i="5" r="BK172"/>
  <c r="J172"/>
  <c r="J69"/>
  <c i="4" r="BK108"/>
  <c r="J108"/>
  <c r="J66"/>
  <c i="9" r="BK104"/>
  <c r="J104"/>
  <c r="J62"/>
  <c i="2" r="BK371"/>
  <c r="J371"/>
  <c r="J70"/>
  <c i="7" r="BK189"/>
  <c r="J189"/>
  <c r="J62"/>
  <c r="BK275"/>
  <c r="J275"/>
  <c r="J67"/>
  <c i="3" r="BK132"/>
  <c r="J132"/>
  <c r="J67"/>
  <c i="7" r="BK268"/>
  <c r="J268"/>
  <c r="J66"/>
  <c i="9" r="BK177"/>
  <c r="J177"/>
  <c r="J69"/>
  <c i="8" r="BK86"/>
  <c r="J86"/>
  <c r="J60"/>
  <c i="9" r="BE125"/>
  <c r="BE100"/>
  <c r="BE136"/>
  <c r="BE102"/>
  <c r="BE113"/>
  <c r="BE143"/>
  <c r="BE105"/>
  <c r="BE123"/>
  <c r="BE131"/>
  <c i="8" r="BK147"/>
  <c r="J147"/>
  <c r="J64"/>
  <c i="9" r="J52"/>
  <c r="F55"/>
  <c r="BE97"/>
  <c r="BE111"/>
  <c r="BE120"/>
  <c r="BE128"/>
  <c r="E48"/>
  <c r="J55"/>
  <c r="BE92"/>
  <c r="BE139"/>
  <c r="BE159"/>
  <c r="BE167"/>
  <c r="BE174"/>
  <c r="BE115"/>
  <c r="BE134"/>
  <c r="BE135"/>
  <c r="BE157"/>
  <c r="BE160"/>
  <c r="BE162"/>
  <c r="BE170"/>
  <c r="BE172"/>
  <c r="BE175"/>
  <c r="BE95"/>
  <c r="BE126"/>
  <c r="BE141"/>
  <c r="BE146"/>
  <c r="BE149"/>
  <c r="BE151"/>
  <c r="BE152"/>
  <c r="BE165"/>
  <c r="BE178"/>
  <c r="BE117"/>
  <c r="BE129"/>
  <c r="BE153"/>
  <c r="BE155"/>
  <c i="8" r="BE94"/>
  <c r="BE107"/>
  <c r="BE110"/>
  <c r="BE116"/>
  <c r="BE118"/>
  <c r="BE123"/>
  <c r="BE133"/>
  <c r="BE136"/>
  <c r="BE149"/>
  <c r="BE88"/>
  <c r="BE96"/>
  <c r="BE115"/>
  <c r="BE132"/>
  <c r="BE138"/>
  <c r="BE142"/>
  <c r="BE146"/>
  <c i="7" r="BK88"/>
  <c r="J88"/>
  <c r="J60"/>
  <c i="8" r="J82"/>
  <c r="BE93"/>
  <c r="BE99"/>
  <c r="BE103"/>
  <c r="BE111"/>
  <c r="BE125"/>
  <c r="BE128"/>
  <c r="BE139"/>
  <c r="BE100"/>
  <c r="BE101"/>
  <c r="BE113"/>
  <c r="BE127"/>
  <c r="BE153"/>
  <c r="BE91"/>
  <c r="BE112"/>
  <c r="BE122"/>
  <c r="BE154"/>
  <c r="J79"/>
  <c r="BE90"/>
  <c r="BE121"/>
  <c r="BE126"/>
  <c r="BE152"/>
  <c r="BE95"/>
  <c r="BE131"/>
  <c r="E75"/>
  <c r="BE97"/>
  <c r="BE102"/>
  <c r="BE109"/>
  <c r="BE117"/>
  <c r="BE130"/>
  <c r="BE135"/>
  <c r="BE143"/>
  <c r="BE150"/>
  <c r="BE104"/>
  <c r="BE108"/>
  <c r="BE114"/>
  <c r="BE119"/>
  <c r="BE129"/>
  <c r="BE141"/>
  <c r="BE144"/>
  <c r="BE151"/>
  <c r="BE92"/>
  <c r="BE120"/>
  <c r="BE134"/>
  <c r="F55"/>
  <c r="BE89"/>
  <c r="BE98"/>
  <c r="BE105"/>
  <c r="BE137"/>
  <c r="BE140"/>
  <c r="BE145"/>
  <c i="7" r="BE207"/>
  <c r="J52"/>
  <c r="F55"/>
  <c r="BE109"/>
  <c r="BE123"/>
  <c r="BE130"/>
  <c i="6" r="J90"/>
  <c r="J65"/>
  <c i="7" r="E77"/>
  <c r="BE102"/>
  <c r="BE132"/>
  <c r="BE152"/>
  <c r="BE226"/>
  <c r="BE239"/>
  <c r="BE126"/>
  <c r="BE174"/>
  <c r="BE183"/>
  <c r="BE190"/>
  <c r="J55"/>
  <c r="BE121"/>
  <c r="BE136"/>
  <c r="BE195"/>
  <c r="BE248"/>
  <c r="BE90"/>
  <c r="BE169"/>
  <c r="BE186"/>
  <c r="BE210"/>
  <c r="BE203"/>
  <c r="BE232"/>
  <c r="BE251"/>
  <c r="BE261"/>
  <c r="BE269"/>
  <c r="BE202"/>
  <c r="BE230"/>
  <c r="BE242"/>
  <c r="BE253"/>
  <c r="BE255"/>
  <c r="BE259"/>
  <c r="BE250"/>
  <c r="BE96"/>
  <c r="BE117"/>
  <c r="BE128"/>
  <c r="BE222"/>
  <c r="BE257"/>
  <c r="BE276"/>
  <c i="5" r="BK97"/>
  <c r="BK96"/>
  <c r="J96"/>
  <c i="6" r="BE95"/>
  <c i="5" r="BK202"/>
  <c r="J202"/>
  <c r="J73"/>
  <c i="6" r="F59"/>
  <c r="BE99"/>
  <c r="J59"/>
  <c r="BE101"/>
  <c r="BE107"/>
  <c r="BE91"/>
  <c r="BE111"/>
  <c r="BE118"/>
  <c r="E50"/>
  <c r="BE120"/>
  <c r="BE136"/>
  <c r="BE137"/>
  <c r="BE144"/>
  <c r="BE146"/>
  <c r="BE100"/>
  <c r="BE124"/>
  <c r="BE133"/>
  <c r="BE97"/>
  <c r="J56"/>
  <c r="BE98"/>
  <c r="BE105"/>
  <c r="BE131"/>
  <c i="5" r="F59"/>
  <c r="BE119"/>
  <c r="BE103"/>
  <c r="BE107"/>
  <c r="BE148"/>
  <c r="BE189"/>
  <c i="4" r="BK90"/>
  <c r="J90"/>
  <c r="J64"/>
  <c i="5" r="BE204"/>
  <c r="BE145"/>
  <c r="BE206"/>
  <c r="J59"/>
  <c r="BE157"/>
  <c r="BE195"/>
  <c r="BE200"/>
  <c r="E84"/>
  <c r="BE130"/>
  <c r="BE146"/>
  <c r="BE173"/>
  <c r="BE187"/>
  <c r="BE115"/>
  <c r="BE121"/>
  <c r="BE156"/>
  <c r="BE109"/>
  <c r="BE171"/>
  <c r="BE136"/>
  <c r="BE178"/>
  <c r="BE193"/>
  <c r="BE197"/>
  <c r="BE147"/>
  <c r="BE155"/>
  <c r="BE163"/>
  <c r="J56"/>
  <c r="BE99"/>
  <c r="BE105"/>
  <c r="BE111"/>
  <c r="BE125"/>
  <c r="BE161"/>
  <c r="BE170"/>
  <c r="BE182"/>
  <c i="4" r="E50"/>
  <c r="F86"/>
  <c r="BE98"/>
  <c r="J59"/>
  <c r="BE100"/>
  <c r="BE104"/>
  <c i="3" r="J91"/>
  <c r="J65"/>
  <c i="4" r="J56"/>
  <c r="BE102"/>
  <c r="BE92"/>
  <c r="BE113"/>
  <c r="BE116"/>
  <c r="BE109"/>
  <c r="BE96"/>
  <c r="BE115"/>
  <c r="BE118"/>
  <c r="BE119"/>
  <c r="BE120"/>
  <c r="BE121"/>
  <c i="2" r="J94"/>
  <c r="J65"/>
  <c i="3" r="J59"/>
  <c r="BE107"/>
  <c r="BE133"/>
  <c r="BE105"/>
  <c r="J83"/>
  <c r="BE101"/>
  <c r="BE109"/>
  <c r="BE92"/>
  <c r="BE103"/>
  <c r="E50"/>
  <c r="F59"/>
  <c r="BE123"/>
  <c r="BE113"/>
  <c i="2" r="J56"/>
  <c r="E80"/>
  <c r="BE117"/>
  <c r="BE124"/>
  <c r="BE147"/>
  <c r="BE155"/>
  <c r="BE163"/>
  <c r="BE179"/>
  <c r="BE182"/>
  <c r="BE192"/>
  <c r="BE213"/>
  <c r="BE228"/>
  <c r="BE242"/>
  <c r="BE251"/>
  <c r="BE255"/>
  <c r="BE278"/>
  <c r="BE290"/>
  <c r="BE292"/>
  <c r="BE303"/>
  <c r="BE311"/>
  <c r="BE325"/>
  <c r="BE327"/>
  <c r="BE332"/>
  <c r="BE349"/>
  <c r="BE351"/>
  <c r="BE372"/>
  <c i="1" r="AW56"/>
  <c r="BC56"/>
  <c i="2" r="J59"/>
  <c r="BE113"/>
  <c r="BE131"/>
  <c r="BE175"/>
  <c r="BE202"/>
  <c r="BE215"/>
  <c r="BE226"/>
  <c r="BE263"/>
  <c r="BE274"/>
  <c r="BE282"/>
  <c r="BE314"/>
  <c r="BE323"/>
  <c r="BE330"/>
  <c r="BE334"/>
  <c r="BE336"/>
  <c r="BE338"/>
  <c r="BE340"/>
  <c r="BE357"/>
  <c r="BE103"/>
  <c i="1" r="BB56"/>
  <c i="2" r="F89"/>
  <c r="BE95"/>
  <c r="BE99"/>
  <c r="BE106"/>
  <c r="BE111"/>
  <c r="BE135"/>
  <c r="BE143"/>
  <c r="BE159"/>
  <c r="BE171"/>
  <c r="BE184"/>
  <c r="BE188"/>
  <c r="BE196"/>
  <c r="BE204"/>
  <c r="BE223"/>
  <c r="BE355"/>
  <c r="BE109"/>
  <c r="BE137"/>
  <c r="BE139"/>
  <c r="BE151"/>
  <c r="BE157"/>
  <c r="BE161"/>
  <c r="BE167"/>
  <c r="BE186"/>
  <c r="BE198"/>
  <c r="BE217"/>
  <c r="BE221"/>
  <c r="BE270"/>
  <c r="BE286"/>
  <c r="BE294"/>
  <c r="BE307"/>
  <c r="BE361"/>
  <c r="BE363"/>
  <c r="BE365"/>
  <c r="BE367"/>
  <c r="BE369"/>
  <c i="1" r="BD56"/>
  <c i="5" r="J32"/>
  <c i="9" r="J34"/>
  <c i="1" r="AW63"/>
  <c i="7" r="F35"/>
  <c i="1" r="BB61"/>
  <c i="6" r="F38"/>
  <c i="1" r="BC60"/>
  <c i="4" r="F39"/>
  <c i="1" r="BD58"/>
  <c i="8" r="F36"/>
  <c i="1" r="BC62"/>
  <c i="7" r="F37"/>
  <c i="1" r="BD61"/>
  <c i="6" r="J36"/>
  <c i="1" r="AW60"/>
  <c i="5" r="F38"/>
  <c i="1" r="BC59"/>
  <c i="5" r="F36"/>
  <c i="1" r="BA59"/>
  <c i="3" r="F37"/>
  <c i="1" r="BB57"/>
  <c i="6" r="F37"/>
  <c i="1" r="BB60"/>
  <c i="8" r="F37"/>
  <c i="1" r="BD62"/>
  <c i="5" r="J36"/>
  <c i="1" r="AW59"/>
  <c i="9" r="F37"/>
  <c i="1" r="BD63"/>
  <c i="4" r="F37"/>
  <c i="1" r="BB58"/>
  <c i="3" r="F36"/>
  <c i="1" r="BA57"/>
  <c r="AS54"/>
  <c i="4" r="F36"/>
  <c i="1" r="BA58"/>
  <c i="8" r="F34"/>
  <c i="1" r="BA62"/>
  <c i="6" r="F39"/>
  <c i="1" r="BD60"/>
  <c i="8" r="F35"/>
  <c i="1" r="BB62"/>
  <c i="7" r="F36"/>
  <c i="1" r="BC61"/>
  <c i="2" r="F36"/>
  <c i="7" r="J34"/>
  <c i="1" r="AW61"/>
  <c i="4" r="F38"/>
  <c i="1" r="BC58"/>
  <c i="7" r="F34"/>
  <c i="1" r="BA61"/>
  <c i="9" r="F34"/>
  <c i="1" r="BA63"/>
  <c i="3" r="F39"/>
  <c i="1" r="BD57"/>
  <c i="9" r="F35"/>
  <c i="1" r="BB63"/>
  <c i="3" r="J36"/>
  <c i="1" r="AW57"/>
  <c i="8" r="J34"/>
  <c i="1" r="AW62"/>
  <c i="9" r="F36"/>
  <c i="1" r="BC63"/>
  <c i="6" r="F36"/>
  <c i="1" r="BA60"/>
  <c i="4" r="J36"/>
  <c i="1" r="AW58"/>
  <c i="3" r="F38"/>
  <c i="1" r="BC57"/>
  <c i="5" r="F37"/>
  <c i="1" r="BB59"/>
  <c i="5" r="F39"/>
  <c i="1" r="BD59"/>
  <c i="9" l="1" r="BK90"/>
  <c i="8" r="P86"/>
  <c r="P85"/>
  <c i="1" r="AU62"/>
  <c i="9" r="T109"/>
  <c r="T89"/>
  <c i="2" r="T93"/>
  <c r="T92"/>
  <c i="7" r="T88"/>
  <c r="T87"/>
  <c i="9" r="R109"/>
  <c r="R89"/>
  <c i="8" r="T86"/>
  <c r="T85"/>
  <c i="4" r="R90"/>
  <c r="R89"/>
  <c i="5" r="R97"/>
  <c r="R96"/>
  <c i="6" r="BK89"/>
  <c r="J89"/>
  <c r="J64"/>
  <c i="2" r="BK93"/>
  <c r="J93"/>
  <c r="J64"/>
  <c r="P93"/>
  <c r="P92"/>
  <c i="1" r="AU56"/>
  <c i="3" r="BK90"/>
  <c r="J90"/>
  <c r="J64"/>
  <c i="2" r="R93"/>
  <c r="R92"/>
  <c i="5" r="T97"/>
  <c r="T96"/>
  <c i="9" r="P89"/>
  <c i="1" r="AU63"/>
  <c i="5" r="P97"/>
  <c r="P96"/>
  <c i="1" r="AU59"/>
  <c i="7" r="R88"/>
  <c r="R87"/>
  <c i="1" r="BA56"/>
  <c i="9" r="BK109"/>
  <c r="J109"/>
  <c r="J63"/>
  <c r="J91"/>
  <c r="J61"/>
  <c i="8" r="BK85"/>
  <c r="J85"/>
  <c i="7" r="BK87"/>
  <c r="J87"/>
  <c i="1" r="AG59"/>
  <c i="5" r="J63"/>
  <c r="J97"/>
  <c r="J64"/>
  <c i="4" r="BK89"/>
  <c r="J89"/>
  <c r="J63"/>
  <c i="7" r="J30"/>
  <c i="1" r="AG61"/>
  <c i="6" r="F35"/>
  <c i="1" r="AZ60"/>
  <c i="8" r="F33"/>
  <c i="1" r="AZ62"/>
  <c i="9" r="J33"/>
  <c i="1" r="AV63"/>
  <c r="AT63"/>
  <c i="8" r="J30"/>
  <c i="1" r="AG62"/>
  <c r="BB55"/>
  <c r="AX55"/>
  <c i="4" r="F35"/>
  <c i="1" r="AZ58"/>
  <c i="7" r="F33"/>
  <c i="1" r="AZ61"/>
  <c i="3" r="F35"/>
  <c i="1" r="AZ57"/>
  <c i="6" r="J35"/>
  <c i="1" r="AV60"/>
  <c r="AT60"/>
  <c r="BC55"/>
  <c r="AY55"/>
  <c i="8" r="J33"/>
  <c i="1" r="AV62"/>
  <c r="AT62"/>
  <c r="BD55"/>
  <c i="7" r="J33"/>
  <c i="1" r="AV61"/>
  <c r="AT61"/>
  <c i="5" r="J35"/>
  <c i="1" r="AV59"/>
  <c r="AT59"/>
  <c r="AN59"/>
  <c r="BA55"/>
  <c r="AW55"/>
  <c i="2" r="J35"/>
  <c i="1" r="AV56"/>
  <c r="AT56"/>
  <c i="5" r="F35"/>
  <c i="1" r="AZ59"/>
  <c i="9" r="F33"/>
  <c i="1" r="AZ63"/>
  <c i="3" r="J35"/>
  <c i="1" r="AV57"/>
  <c r="AT57"/>
  <c i="4" r="J35"/>
  <c i="1" r="AV58"/>
  <c r="AT58"/>
  <c i="2" r="F35"/>
  <c i="1" r="AZ56"/>
  <c i="9" l="1" r="BK89"/>
  <c r="J89"/>
  <c i="6" r="BK88"/>
  <c r="J88"/>
  <c i="9" r="J90"/>
  <c r="J60"/>
  <c i="3" r="BK89"/>
  <c r="J89"/>
  <c r="J63"/>
  <c i="2" r="BK92"/>
  <c r="J92"/>
  <c i="1" r="AN62"/>
  <c i="8" r="J59"/>
  <c i="1" r="AN61"/>
  <c i="7" r="J59"/>
  <c i="8" r="J39"/>
  <c i="7" r="J39"/>
  <c i="5" r="J41"/>
  <c i="2" r="J32"/>
  <c i="1" r="AG56"/>
  <c r="AZ55"/>
  <c r="AV55"/>
  <c r="AT55"/>
  <c i="6" r="J32"/>
  <c i="1" r="AG60"/>
  <c r="BD54"/>
  <c r="W33"/>
  <c i="4" r="J32"/>
  <c i="1" r="AG58"/>
  <c r="AU55"/>
  <c r="AU54"/>
  <c r="BB54"/>
  <c r="W31"/>
  <c i="9" r="J30"/>
  <c i="1" r="AG63"/>
  <c r="BA54"/>
  <c r="W30"/>
  <c r="BC54"/>
  <c r="W32"/>
  <c i="9" l="1" r="J39"/>
  <c i="2" r="J41"/>
  <c i="6" r="J41"/>
  <c i="9" r="J59"/>
  <c i="2" r="J63"/>
  <c i="6" r="J63"/>
  <c i="4" r="J41"/>
  <c i="1" r="AN58"/>
  <c r="AN63"/>
  <c r="AN56"/>
  <c r="AN60"/>
  <c i="3" r="J32"/>
  <c i="1" r="AG57"/>
  <c r="AN57"/>
  <c r="AW54"/>
  <c r="AK30"/>
  <c r="AX54"/>
  <c r="AZ54"/>
  <c r="W29"/>
  <c r="AY54"/>
  <c i="3" l="1" r="J41"/>
  <c i="1" r="AV54"/>
  <c r="AK29"/>
  <c r="AG55"/>
  <c r="AG54"/>
  <c r="AK26"/>
  <c l="1" r="AN55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<sst xmlns="http://schemas.openxmlformats.org/spreadsheetml/2006/main">
  <si>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</si>
  <si>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</si>
  <si>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</si>
  <si>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</si>
  <si>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</si>
  <si>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{52195717-4920-4530-9c85-2ad4605d2eeb}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</si>
  <si>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</si>
  <si>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</si>
  <si>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</si>
  <si>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</si>
  <si>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</si>
  <si>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</si>
  <si>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</si>
  <si>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</si>
  <si>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216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</si>
  <si>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</si>
  <si>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</si>
  <si>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Parkoviště za školou, ul. V Zálomu</t>
  </si>
  <si>
    <t>KSO:</t>
  </si>
  <si>
    <t/>
  </si>
  <si>
    <t>CC-CZ:</t>
  </si>
  <si>
    <t>Místo:</t>
  </si>
  <si>
    <t>ul. V Zálomu</t>
  </si>
  <si>
    <t>Datum:</t>
  </si>
  <si>
    <t>22. 4. 2022</t>
  </si>
  <si>
    <t>Zadavatel:</t>
  </si>
  <si>
    <t>IČ:</t>
  </si>
  <si>
    <t>Statutární město Ostrava, MO Ostrava - Jih</t>
  </si>
  <si>
    <t>DIČ:</t>
  </si>
  <si>
    <t>Účastník:</t>
  </si>
  <si>
    <t>Vyplň údaj</t>
  </si>
  <si>
    <t>Projektant:</t>
  </si>
  <si>
    <t>Dopravní projekce Bojko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</si>
  <si>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</si>
  <si>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</si>
  <si>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</si>
  <si>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</si>
  <si>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</si>
  <si>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</si>
  <si>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</si>
  <si>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</si>
  <si>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</si>
  <si>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</si>
  <si>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</si>
  <si>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</si>
  <si>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</si>
  <si>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</si>
  <si>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</si>
  <si>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</si>
  <si>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</si>
  <si>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</si>
  <si>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</si>
  <si>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</si>
  <si>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</si>
  <si>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</si>
  <si>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</si>
  <si>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</si>
  <si>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</si>
  <si>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</si>
  <si>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</si>
  <si>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</si>
  <si>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</si>
  <si>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</si>
  <si>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</si>
  <si>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</si>
  <si>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</si>
  <si>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</si>
  <si>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</si>
  <si>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</si>
  <si>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</si>
  <si>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</si>
  <si>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</si>
  <si>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</si>
  <si>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</si>
  <si>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</si>
  <si>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</si>
  <si>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</si>
  <si>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Místní komunikace</t>
  </si>
  <si>
    <t>STA</t>
  </si>
  <si>
    <t>1</t>
  </si>
  <si>
    <t>{9ff7de5a-0f3e-4f80-aa8c-941ad479ebe3}</t>
  </si>
  <si>
    <t>2</t>
  </si>
  <si>
    <t>/</t>
  </si>
  <si>
    <t>SO 101.1</t>
  </si>
  <si>
    <t>Soupis</t>
  </si>
  <si>
    <t>{2506931e-c203-4343-ab94-81b58a1eb811}</t>
  </si>
  <si>
    <t>SO 101.2</t>
  </si>
  <si>
    <t>Místní komunikace - sanace</t>
  </si>
  <si>
    <t>{7498102f-23b9-4b5a-a5e3-8717449af6e7}</t>
  </si>
  <si>
    <t>SO 101.3</t>
  </si>
  <si>
    <t>Dopravní značení</t>
  </si>
  <si>
    <t>{949e66b8-b842-4a76-b07f-ae75743627d9}</t>
  </si>
  <si>
    <t>SO 101.4</t>
  </si>
  <si>
    <t>Terénní schodiště</t>
  </si>
  <si>
    <t>{cc6b0121-1dae-4fad-8b5b-273e0160fb04}</t>
  </si>
  <si>
    <t>SO 101.5</t>
  </si>
  <si>
    <t>Náhradní výsadba + následná péče</t>
  </si>
  <si>
    <t>{a34eaf04-a906-4784-bbd9-2f96115299f3}</t>
  </si>
  <si>
    <t>SO 301</t>
  </si>
  <si>
    <t>Odvodnění</t>
  </si>
  <si>
    <t>{dbc67da2-c808-4a62-a61b-2a3e4d326e0c}</t>
  </si>
  <si>
    <t>SO 401</t>
  </si>
  <si>
    <t>Veřejné osvětlení</t>
  </si>
  <si>
    <t>{0e6f2955-676a-48b4-a097-63726264a9c9}</t>
  </si>
  <si>
    <t>VRN</t>
  </si>
  <si>
    <t>Vedlejší rozpočtové náklady</t>
  </si>
  <si>
    <t>{b46de310-dfbe-491a-ac09-51456ca0f8c8}</t>
  </si>
  <si>
    <t>KRYCÍ LIST SOUPISU PRACÍ</t>
  </si>
  <si>
    <t>Objekt:</t>
  </si>
  <si>
    <t>SO 101 - Místní komunikace</t>
  </si>
  <si>
    <t>Soupis:</t>
  </si>
  <si>
    <t>SO 101.1 - Místní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</si>
  <si>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</si>
  <si>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</si>
  <si>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</si>
  <si>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</si>
  <si>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</si>
  <si>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</si>
  <si>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</si>
  <si>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</si>
  <si>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</si>
  <si>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</si>
  <si>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</si>
  <si>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</si>
  <si>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</si>
  <si>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</si>
  <si>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</si>
  <si>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</si>
  <si>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</si>
  <si>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</si>
  <si>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</si>
  <si>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</si>
  <si>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</si>
  <si>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</si>
  <si>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</si>
  <si>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</si>
  <si>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</si>
  <si>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</si>
  <si>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</si>
  <si>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</si>
  <si>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</si>
  <si>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111151121</t>
  </si>
  <si>
    <t>Pokosení trávníku při souvislé ploše do 1000 m2 parkového v rovině nebo svahu do 1:5</t>
  </si>
  <si>
    <t>m2</t>
  </si>
  <si>
    <t>CS ÚRS 2022 01</t>
  </si>
  <si>
    <t>4</t>
  </si>
  <si>
    <t>1779786465</t>
  </si>
  <si>
    <t>Online PSC</t>
  </si>
  <si>
    <t>https://podminky.urs.cz/item/CS_URS_2022_01/111151121</t>
  </si>
  <si>
    <t>VV</t>
  </si>
  <si>
    <t>Zatravnění plochy za obrubou (první pokos osetých ploch):</t>
  </si>
  <si>
    <t>320</t>
  </si>
  <si>
    <t>111251101</t>
  </si>
  <si>
    <t>Odstranění křovin a stromů s odstraněním kořenů strojně průměru kmene do 100 mm v rovině nebo ve svahu sklonu terénu do 1:5, při celkové ploše do 100 m2</t>
  </si>
  <si>
    <t>1127774799</t>
  </si>
  <si>
    <t>https://podminky.urs.cz/item/CS_URS_2022_01/111251101</t>
  </si>
  <si>
    <t>Mýcení stávajících porostů (keřů):</t>
  </si>
  <si>
    <t>20</t>
  </si>
  <si>
    <t>3</t>
  </si>
  <si>
    <t>112151113</t>
  </si>
  <si>
    <t>Pokácení stromu směrové v celku s odřezáním kmene a s odvětvením průměru kmene přes 300 do 400 mm</t>
  </si>
  <si>
    <t>kus</t>
  </si>
  <si>
    <t>59342122</t>
  </si>
  <si>
    <t>https://podminky.urs.cz/item/CS_URS_2022_01/112151113</t>
  </si>
  <si>
    <t>P</t>
  </si>
  <si>
    <t>Poznámka k položce:_x000d_
Ztížené kácení v blízkosti obytných budov.</t>
  </si>
  <si>
    <t>112151114</t>
  </si>
  <si>
    <t>Pokácení stromu směrové v celku s odřezáním kmene a s odvětvením průměru kmene přes 400 do 500 mm</t>
  </si>
  <si>
    <t>-2117550970</t>
  </si>
  <si>
    <t>https://podminky.urs.cz/item/CS_URS_2022_01/112151114</t>
  </si>
  <si>
    <t>5</t>
  </si>
  <si>
    <t>112201113</t>
  </si>
  <si>
    <t>Odstranění pařezu v rovině nebo na svahu do 1:5 o průměru pařezu na řezné ploše přes 300 do 400 mm</t>
  </si>
  <si>
    <t>-1956851774</t>
  </si>
  <si>
    <t>https://podminky.urs.cz/item/CS_URS_2022_01/112201113</t>
  </si>
  <si>
    <t>6</t>
  </si>
  <si>
    <t>112201114</t>
  </si>
  <si>
    <t>Odstranění pařezu v rovině nebo na svahu do 1:5 o průměru pařezu na řezné ploše přes 400 do 500 mm</t>
  </si>
  <si>
    <t>-1434615694</t>
  </si>
  <si>
    <t>https://podminky.urs.cz/item/CS_URS_2022_01/112201114</t>
  </si>
  <si>
    <t>7</t>
  </si>
  <si>
    <t>113106171</t>
  </si>
  <si>
    <t>Rozebrání dlažeb a dílců vozovek a ploch s přemístěním hmot na skládku na vzdálenost do 3 m nebo s naložením na dopravní prostředek, s jakoukoliv výplní spár ručně ze zámkové dlažby s ložem z kameniva</t>
  </si>
  <si>
    <t>1820331448</t>
  </si>
  <si>
    <t>https://podminky.urs.cz/item/CS_URS_2022_01/113106171</t>
  </si>
  <si>
    <t>Stávající dlážděná plocha:</t>
  </si>
  <si>
    <t>8</t>
  </si>
  <si>
    <t>113107212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</si>
  <si>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</si>
  <si>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356023013</t>
  </si>
  <si>
    <t>https://podminky.urs.cz/item/CS_URS_2022_01/113107212</t>
  </si>
  <si>
    <t>Stávající zpevněná plocha:</t>
  </si>
  <si>
    <t>505</t>
  </si>
  <si>
    <t>Součet</t>
  </si>
  <si>
    <t>9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</si>
  <si>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</si>
  <si>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</si>
  <si>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-752705773</t>
  </si>
  <si>
    <t>https://podminky.urs.cz/item/CS_URS_2022_01/113107222</t>
  </si>
  <si>
    <t>10</t>
  </si>
  <si>
    <t>113107230</t>
  </si>
  <si>
    <t>Odstranění podkladů nebo krytů strojně plochy jednotlivě přes 200 m2 s přemístěním hmot na skládku na vzdálenost do 20 m nebo s naložením na dopravní prostředek z betonu prostého, o tl. vrstvy do 100 mm</t>
  </si>
  <si>
    <t>-2098564434</t>
  </si>
  <si>
    <t>https://podminky.urs.cz/item/CS_URS_2022_01/113107230</t>
  </si>
  <si>
    <t>11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</si>
  <si>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</si>
  <si>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</si>
  <si>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1383631444</t>
  </si>
  <si>
    <t>https://podminky.urs.cz/item/CS_URS_2022_01/113107241</t>
  </si>
  <si>
    <t>12</t>
  </si>
  <si>
    <t>113154122</t>
  </si>
  <si>
    <t>Frézování živičného podkladu nebo krytu s naložením na dopravní prostředek plochy do 500 m2 bez překážek v trase pruhu šířky přes 0,5 m do 1 m, tloušťky vrstvy 40 mm</t>
  </si>
  <si>
    <t>642767375</t>
  </si>
  <si>
    <t>https://podminky.urs.cz/item/CS_URS_2022_01/113154122</t>
  </si>
  <si>
    <t>13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</si>
  <si>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</si>
  <si>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</si>
  <si>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</si>
  <si>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-894631044</t>
  </si>
  <si>
    <t>https://podminky.urs.cz/item/CS_URS_2022_01/113202111</t>
  </si>
  <si>
    <t>Stávající OB:</t>
  </si>
  <si>
    <t>32</t>
  </si>
  <si>
    <t>14</t>
  </si>
  <si>
    <t>121151123</t>
  </si>
  <si>
    <t>Sejmutí ornice strojně při souvislé ploše přes 500 m2, tl. vrstvy do 200 mm</t>
  </si>
  <si>
    <t>-1240060512</t>
  </si>
  <si>
    <t>https://podminky.urs.cz/item/CS_URS_2022_01/121151123</t>
  </si>
  <si>
    <t xml:space="preserve"> Odhumusování v místě stavby:</t>
  </si>
  <si>
    <t>380</t>
  </si>
  <si>
    <t>122252204</t>
  </si>
  <si>
    <t>Odkopávky a prokopávky nezapažené pro silnice a dálnice strojně v hornině třídy těžitelnosti I přes 100 do 500 m3</t>
  </si>
  <si>
    <t>m3</t>
  </si>
  <si>
    <t>1753627647</t>
  </si>
  <si>
    <t>https://podminky.urs.cz/item/CS_URS_2022_01/122252204</t>
  </si>
  <si>
    <t>Výkopy pro zpevněné plochy:</t>
  </si>
  <si>
    <t>380*0,420</t>
  </si>
  <si>
    <t>16</t>
  </si>
  <si>
    <t>132251101</t>
  </si>
  <si>
    <t>Hloubení nezapažených rýh šířky do 800 mm strojně s urovnáním dna do předepsaného profilu a spádu v hornině třídy těžitelnosti I skupiny 3 do 20 m3</t>
  </si>
  <si>
    <t>-1335692442</t>
  </si>
  <si>
    <t>https://podminky.urs.cz/item/CS_URS_2022_01/132251101</t>
  </si>
  <si>
    <t>Výkop pro drenáž:</t>
  </si>
  <si>
    <t>0,4*0,5*33</t>
  </si>
  <si>
    <t>17</t>
  </si>
  <si>
    <t>162201402</t>
  </si>
  <si>
    <t>Vodorovné přemístění větví, kmenů nebo pařezů s naložením, složením a dopravou do 1000 m větví stromů listnatých, průměru kmene přes 300 do 500 mm</t>
  </si>
  <si>
    <t>-135817369</t>
  </si>
  <si>
    <t>https://podminky.urs.cz/item/CS_URS_2022_01/162201402</t>
  </si>
  <si>
    <t>18</t>
  </si>
  <si>
    <t>162201412</t>
  </si>
  <si>
    <t>Vodorovné přemístění větví, kmenů nebo pařezů s naložením, složením a dopravou do 1000 m kmenů stromů listnatých, průměru přes 300 do 500 mm</t>
  </si>
  <si>
    <t>201767078</t>
  </si>
  <si>
    <t>https://podminky.urs.cz/item/CS_URS_2022_01/162201412</t>
  </si>
  <si>
    <t>19</t>
  </si>
  <si>
    <t>162201422</t>
  </si>
  <si>
    <t>Vodorovné přemístění větví, kmenů nebo pařezů s naložením, složením a dopravou do 1000 m pařezů kmenů, průměru přes 300 do 500 mm</t>
  </si>
  <si>
    <t>-824458781</t>
  </si>
  <si>
    <t>https://podminky.urs.cz/item/CS_URS_2022_01/162201422</t>
  </si>
  <si>
    <t>162301501</t>
  </si>
  <si>
    <t>Vodorovné přemístění smýcených křovin do průměru kmene 100 mm na vzdálenost do 5 000 m</t>
  </si>
  <si>
    <t>2135047609</t>
  </si>
  <si>
    <t>https://podminky.urs.cz/item/CS_URS_2022_01/162301501</t>
  </si>
  <si>
    <t>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</si>
  <si>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</si>
  <si>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-1869266146</t>
  </si>
  <si>
    <t>https://podminky.urs.cz/item/CS_URS_2022_01/162301932</t>
  </si>
  <si>
    <t>Poznámka k položce:_x000d_
Celkem 10km.</t>
  </si>
  <si>
    <t>9*9 'Přepočtené koeficientem množství</t>
  </si>
  <si>
    <t>22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</si>
  <si>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</si>
  <si>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</si>
  <si>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-1763720202</t>
  </si>
  <si>
    <t>https://podminky.urs.cz/item/CS_URS_2022_01/162301952</t>
  </si>
  <si>
    <t>23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</si>
  <si>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</si>
  <si>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</si>
  <si>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-1723061242</t>
  </si>
  <si>
    <t>https://podminky.urs.cz/item/CS_URS_2022_01/162301972</t>
  </si>
  <si>
    <t>24</t>
  </si>
  <si>
    <t>162301981</t>
  </si>
  <si>
    <t>Vodorovné přemístění smýcených křovin Příplatek k ceně za každých dalších i započatých 1 000 m</t>
  </si>
  <si>
    <t>-1304278935</t>
  </si>
  <si>
    <t>https://podminky.urs.cz/item/CS_URS_2022_01/162301981</t>
  </si>
  <si>
    <t>8*5 'Přepočtené koeficientem množství</t>
  </si>
  <si>
    <t>25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</si>
  <si>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</si>
  <si>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</si>
  <si>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-1621539832</t>
  </si>
  <si>
    <t>https://podminky.urs.cz/item/CS_URS_2022_01/162751117</t>
  </si>
  <si>
    <t>159,6+6,6</t>
  </si>
  <si>
    <t>26</t>
  </si>
  <si>
    <t>167151111</t>
  </si>
  <si>
    <t>Nakládání výkopku z hornin třídy těžitelnosti I skupiny 1 až 3 přes 100 m3</t>
  </si>
  <si>
    <t>967412478</t>
  </si>
  <si>
    <t>https://podminky.urs.cz/item/CS_URS_2022_01/167151111</t>
  </si>
  <si>
    <t>27</t>
  </si>
  <si>
    <t>167151121</t>
  </si>
  <si>
    <t>Skládání nebo překládání výkopku z horniny třídy těžitelnosti I skupiny 1 až 3</t>
  </si>
  <si>
    <t>-148938382</t>
  </si>
  <si>
    <t>https://podminky.urs.cz/item/CS_URS_2022_01/167151121</t>
  </si>
  <si>
    <t>28</t>
  </si>
  <si>
    <t>171201201</t>
  </si>
  <si>
    <t>Uložení sypaniny na skládky nebo meziskládky bez hutnění s upravením uložené sypaniny do předepsaného tvaru</t>
  </si>
  <si>
    <t>-2004528273</t>
  </si>
  <si>
    <t>https://podminky.urs.cz/item/CS_URS_2022_01/171201201</t>
  </si>
  <si>
    <t>29</t>
  </si>
  <si>
    <t>171201231</t>
  </si>
  <si>
    <t>Poplatek za uložení stavebního odpadu na recyklační skládce (skládkovné) zeminy a kamení zatříděného do Katalogu odpadů pod kódem 17 05 04</t>
  </si>
  <si>
    <t>t</t>
  </si>
  <si>
    <t>558056802</t>
  </si>
  <si>
    <t>https://podminky.urs.cz/item/CS_URS_2022_01/171201231</t>
  </si>
  <si>
    <t>Poznámka k položce:_x000d_
Koeficient 1,9 pro přepočet m3 na t.</t>
  </si>
  <si>
    <t>166,2*1,9 'Přepočtené koeficientem množství</t>
  </si>
  <si>
    <t>30</t>
  </si>
  <si>
    <t>174151101</t>
  </si>
  <si>
    <t>Zásyp sypaninou z jakékoliv horniny strojně s uložením výkopku ve vrstvách se zhutněním jam, šachet, rýh nebo kolem objektů v těchto vykopávkách</t>
  </si>
  <si>
    <t>-1955927020</t>
  </si>
  <si>
    <t>https://podminky.urs.cz/item/CS_URS_2022_01/174151101</t>
  </si>
  <si>
    <t>Zásyp pro drenáž:</t>
  </si>
  <si>
    <t>31</t>
  </si>
  <si>
    <t>M</t>
  </si>
  <si>
    <t>58337339.R01</t>
  </si>
  <si>
    <t>štěrkopísek frakce 8/32</t>
  </si>
  <si>
    <t>918580592</t>
  </si>
  <si>
    <t>6,6*2 'Přepočtené koeficientem množství</t>
  </si>
  <si>
    <t>181411121</t>
  </si>
  <si>
    <t>Založení trávníku na půdě předem připravené plochy do 1000 m2 výsevem včetně utažení lučního v rovině nebo na svahu do 1:5</t>
  </si>
  <si>
    <t>-2126650832</t>
  </si>
  <si>
    <t>https://podminky.urs.cz/item/CS_URS_2022_01/181411121</t>
  </si>
  <si>
    <t>Zatravnění plochy za obrubou:</t>
  </si>
  <si>
    <t>33</t>
  </si>
  <si>
    <t>00572100</t>
  </si>
  <si>
    <t>osivo jetelotráva intenzivní víceletá</t>
  </si>
  <si>
    <t>kg</t>
  </si>
  <si>
    <t>-807190966</t>
  </si>
  <si>
    <t>320*0,03 'Přepočtené koeficientem množství</t>
  </si>
  <si>
    <t>34</t>
  </si>
  <si>
    <t>181951112</t>
  </si>
  <si>
    <t>Úprava pláně vyrovnáním výškových rozdílů strojně v hornině třídy těžitelnosti I, skupiny 1 až 3 se zhutněním</t>
  </si>
  <si>
    <t>-756133624</t>
  </si>
  <si>
    <t>https://podminky.urs.cz/item/CS_URS_2022_01/181951112</t>
  </si>
  <si>
    <t>Konstrukce příjezdové komunikace:</t>
  </si>
  <si>
    <t>275</t>
  </si>
  <si>
    <t>Konstrukce dlážděné plochy parkoviště:</t>
  </si>
  <si>
    <t>260</t>
  </si>
  <si>
    <t>Konstrukce dlážděného chodníku:</t>
  </si>
  <si>
    <t>60+5</t>
  </si>
  <si>
    <t>35</t>
  </si>
  <si>
    <t>182303111</t>
  </si>
  <si>
    <t>Doplnění zeminy nebo substrátu na travnatých plochách tloušťky do 50 mm v rovině nebo na svahu do 1:5</t>
  </si>
  <si>
    <t>1391675536</t>
  </si>
  <si>
    <t>https://podminky.urs.cz/item/CS_URS_2022_01/182303111</t>
  </si>
  <si>
    <t>36</t>
  </si>
  <si>
    <t>10371500</t>
  </si>
  <si>
    <t>substrát pro trávníky VL</t>
  </si>
  <si>
    <t>-1094732649</t>
  </si>
  <si>
    <t>320*0,051 'Přepočtené koeficientem množství</t>
  </si>
  <si>
    <t>37</t>
  </si>
  <si>
    <t>10364101</t>
  </si>
  <si>
    <t xml:space="preserve">zemina pro terénní úpravy -  ornice</t>
  </si>
  <si>
    <t>-1155750432</t>
  </si>
  <si>
    <t>Doplnění nové ornice:</t>
  </si>
  <si>
    <t>10*2,05 'Přepočtené koeficientem množství</t>
  </si>
  <si>
    <t>38</t>
  </si>
  <si>
    <t>185803111</t>
  </si>
  <si>
    <t>Ošetření trávníku jednorázové v rovině nebo na svahu do 1:5</t>
  </si>
  <si>
    <t>1140145127</t>
  </si>
  <si>
    <t>https://podminky.urs.cz/item/CS_URS_2022_01/185803111</t>
  </si>
  <si>
    <t>39</t>
  </si>
  <si>
    <t>185803211</t>
  </si>
  <si>
    <t>Uválcování trávníku v rovině nebo na svahu do 1:5</t>
  </si>
  <si>
    <t>916031764</t>
  </si>
  <si>
    <t>https://podminky.urs.cz/item/CS_URS_2022_01/185803211</t>
  </si>
  <si>
    <t>Zakládání</t>
  </si>
  <si>
    <t>40</t>
  </si>
  <si>
    <t>212752701</t>
  </si>
  <si>
    <t>Trativody z drenážních trubek pro liniové stavby a komunikace se zřízením štěrkového lože pod trubky a s jejich obsypem v otevřeném výkopu trubka tunelová jednovrstvá PVC-U SN 4 perforace 220° DN 100</t>
  </si>
  <si>
    <t>1937750059</t>
  </si>
  <si>
    <t>https://podminky.urs.cz/item/CS_URS_2022_01/212752701</t>
  </si>
  <si>
    <t>41</t>
  </si>
  <si>
    <t>274313711</t>
  </si>
  <si>
    <t>Základy z betonu prostého pasy betonu kamenem neprokládaného tř. C 20/25</t>
  </si>
  <si>
    <t>1578101302</t>
  </si>
  <si>
    <t>https://podminky.urs.cz/item/CS_URS_2022_01/274313711</t>
  </si>
  <si>
    <t>Beton C20/25 nFX3</t>
  </si>
  <si>
    <t>Základy pro bet. chodníkový obrubník 80/250:</t>
  </si>
  <si>
    <t>27*0,3*0,3</t>
  </si>
  <si>
    <t>Základy pro bet. obrubu 100/250:</t>
  </si>
  <si>
    <t>56*0,4*0,4</t>
  </si>
  <si>
    <t>Základy pro bet. nájezdový obrubník 150/150:</t>
  </si>
  <si>
    <t>15*0,4*0,4</t>
  </si>
  <si>
    <t>Základy pro bet. silniční obrubník 150/250:</t>
  </si>
  <si>
    <t>131*0,4*0,4</t>
  </si>
  <si>
    <t>34,75*1,05 'Přepočtené koeficientem množství</t>
  </si>
  <si>
    <t>Komunikace pozemní</t>
  </si>
  <si>
    <t>42</t>
  </si>
  <si>
    <t>564201111</t>
  </si>
  <si>
    <t>Podklad nebo podsyp ze štěrkopísku ŠP s rozprostřením, vlhčením a zhutněním plochy přes 100 m2, po zhutnění tl. 40 mm</t>
  </si>
  <si>
    <t>930024159</t>
  </si>
  <si>
    <t>https://podminky.urs.cz/item/CS_URS_2022_01/564201111</t>
  </si>
  <si>
    <t>65</t>
  </si>
  <si>
    <t>Rekonstrukce (předláždění) stávající příjezdové komunikace:</t>
  </si>
  <si>
    <t>43</t>
  </si>
  <si>
    <t>564851111</t>
  </si>
  <si>
    <t>Podklad ze štěrkodrti ŠD s rozprostřením a zhutněním plochy přes 100 m2, po zhutnění tl. 150 mm</t>
  </si>
  <si>
    <t>-962563439</t>
  </si>
  <si>
    <t>https://podminky.urs.cz/item/CS_URS_2022_01/564851111</t>
  </si>
  <si>
    <t>44</t>
  </si>
  <si>
    <t>564861111</t>
  </si>
  <si>
    <t>Podklad ze štěrkodrti ŠD s rozprostřením a zhutněním plochy přes 100 m2, po zhutnění tl. 200 mm</t>
  </si>
  <si>
    <t>-325750966</t>
  </si>
  <si>
    <t>https://podminky.urs.cz/item/CS_URS_2022_01/564861111</t>
  </si>
  <si>
    <t>ŠD A Edef2 = 70MPa:</t>
  </si>
  <si>
    <t>ŠD A na upravenou pláň Edef2 = 45MPa:</t>
  </si>
  <si>
    <t>45</t>
  </si>
  <si>
    <t>564871116</t>
  </si>
  <si>
    <t>Podklad ze štěrkodrti ŠD s rozprostřením a zhutněním plochy přes 100 m2, po zhutnění tl. 300 mm</t>
  </si>
  <si>
    <t>1889159039</t>
  </si>
  <si>
    <t>https://podminky.urs.cz/item/CS_URS_2022_01/564871116</t>
  </si>
  <si>
    <t>46</t>
  </si>
  <si>
    <t>565155111</t>
  </si>
  <si>
    <t>Asfaltový beton vrstva podkladní ACP 16 (obalované kamenivo střednězrnné - OKS) s rozprostřením a zhutněním v pruhu šířky přes 1,5 do 3 m, po zhutnění tl. 70 mm</t>
  </si>
  <si>
    <t>1256907751</t>
  </si>
  <si>
    <t>https://podminky.urs.cz/item/CS_URS_2022_01/565155111</t>
  </si>
  <si>
    <t>47</t>
  </si>
  <si>
    <t>573191111</t>
  </si>
  <si>
    <t>Postřik infiltrační kationaktivní emulzí v množství 1,00 kg/m2</t>
  </si>
  <si>
    <t>-191341920</t>
  </si>
  <si>
    <t>https://podminky.urs.cz/item/CS_URS_2022_01/573191111</t>
  </si>
  <si>
    <t>48</t>
  </si>
  <si>
    <t>573211108</t>
  </si>
  <si>
    <t>Postřik spojovací PS bez posypu kamenivem z asfaltu silničního, v množství 0,40 kg/m2</t>
  </si>
  <si>
    <t>-46310220</t>
  </si>
  <si>
    <t>https://podminky.urs.cz/item/CS_URS_2022_01/573211108</t>
  </si>
  <si>
    <t>49</t>
  </si>
  <si>
    <t>577134131</t>
  </si>
  <si>
    <t>Asfaltový beton vrstva obrusná ACO 11 (ABS) s rozprostřením a se zhutněním z modifikovaného asfaltu v pruhu šířky přes do 1,5 do 3 m, po zhutnění tl. 40 mm</t>
  </si>
  <si>
    <t>304248410</t>
  </si>
  <si>
    <t>https://podminky.urs.cz/item/CS_URS_2022_01/577134131</t>
  </si>
  <si>
    <t>50</t>
  </si>
  <si>
    <t>596211253</t>
  </si>
  <si>
    <t>Kladení dlažby z betonových zámkových dlaždic komunikací pro pěší strojně s ložem z kameniva těženého nebo drceného tl. do 40 mm, s vyplněním spár s dvojitým hutněním, vibrováním a se smetením přebytečného materiálu na krajnici tl. 60 mm do 300 m2</t>
  </si>
  <si>
    <t>1518603854</t>
  </si>
  <si>
    <t>https://podminky.urs.cz/item/CS_URS_2022_01/596211253</t>
  </si>
  <si>
    <t>51</t>
  </si>
  <si>
    <t>59245018</t>
  </si>
  <si>
    <t>dlažba tvar obdélník betonová 200x100x60mm přírodní</t>
  </si>
  <si>
    <t>-618747067</t>
  </si>
  <si>
    <t>60*1,1 'Přepočtené koeficientem množství</t>
  </si>
  <si>
    <t>52</t>
  </si>
  <si>
    <t>59245006</t>
  </si>
  <si>
    <t>dlažba tvar obdélník betonová pro nevidomé 200x100x60mm barevná</t>
  </si>
  <si>
    <t>-883901181</t>
  </si>
  <si>
    <t>5*1,1 'Přepočtené koeficientem množství</t>
  </si>
  <si>
    <t>53</t>
  </si>
  <si>
    <t>596212212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</si>
  <si>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100 do 300 m2</t>
  </si>
  <si>
    <t>4065691</t>
  </si>
  <si>
    <t>https://podminky.urs.cz/item/CS_URS_2022_01/596212212</t>
  </si>
  <si>
    <t>248</t>
  </si>
  <si>
    <t>Vodorovné značení V 10b, V10f (červená dlažba):</t>
  </si>
  <si>
    <t>54</t>
  </si>
  <si>
    <t>59245020</t>
  </si>
  <si>
    <t>dlažba tvar obdélník betonová 200x100x80mm přírodní</t>
  </si>
  <si>
    <t>-1214270302</t>
  </si>
  <si>
    <t>248*1,1 'Přepočtené koeficientem množství</t>
  </si>
  <si>
    <t>55</t>
  </si>
  <si>
    <t>596212214</t>
  </si>
  <si>
    <t>Příplatek za kombinaci dvou barev u betonových dlažeb pozemních komunikací ručně tl 80 mm skupiny A</t>
  </si>
  <si>
    <t>1267170140</t>
  </si>
  <si>
    <t>https://podminky.urs.cz/item/CS_URS_2022_01/596212214</t>
  </si>
  <si>
    <t>56</t>
  </si>
  <si>
    <t>59245005</t>
  </si>
  <si>
    <t>dlažba tvar obdélník betonová 200x100x80mm barevná</t>
  </si>
  <si>
    <t>-1525380653</t>
  </si>
  <si>
    <t>12*1,1 'Přepočtené koeficientem množství</t>
  </si>
  <si>
    <t>Ostatní konstrukce a práce, bourání</t>
  </si>
  <si>
    <t>57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</si>
  <si>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</si>
  <si>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</si>
  <si>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1666181521</t>
  </si>
  <si>
    <t>https://podminky.urs.cz/item/CS_URS_2022_01/916131213</t>
  </si>
  <si>
    <t>Bet. obruba 100/250:</t>
  </si>
  <si>
    <t>Bet. nájezdový obrubník 150/150:</t>
  </si>
  <si>
    <t>Bet. silniční obrubník 150/250:</t>
  </si>
  <si>
    <t>131</t>
  </si>
  <si>
    <t>58</t>
  </si>
  <si>
    <t>59217033.R01</t>
  </si>
  <si>
    <t>obrubník betonový silniční 1000x100x250mm</t>
  </si>
  <si>
    <t>na podkladě CS ÚRS</t>
  </si>
  <si>
    <t>-1957158470</t>
  </si>
  <si>
    <t>56*1,1 'Přepočtené koeficientem množství</t>
  </si>
  <si>
    <t>59</t>
  </si>
  <si>
    <t>59217029</t>
  </si>
  <si>
    <t>obrubník betonový silniční nájezdový 1000x150x150mm</t>
  </si>
  <si>
    <t>-441582580</t>
  </si>
  <si>
    <t>15*1,1 'Přepočtené koeficientem množství</t>
  </si>
  <si>
    <t>60</t>
  </si>
  <si>
    <t>59217031</t>
  </si>
  <si>
    <t>obrubník betonový silniční 1000x150x250mm</t>
  </si>
  <si>
    <t>1501295043</t>
  </si>
  <si>
    <t>131-5,5-2,5-3,5</t>
  </si>
  <si>
    <t>119,5*1,1 'Přepočtené koeficientem množství</t>
  </si>
  <si>
    <t>61</t>
  </si>
  <si>
    <t>59217035.R01</t>
  </si>
  <si>
    <t>obrubník betonový obloukový 150x250mm R1,0</t>
  </si>
  <si>
    <t>1952721558</t>
  </si>
  <si>
    <t>5,5*1,1 'Přepočtené koeficientem množství</t>
  </si>
  <si>
    <t>62</t>
  </si>
  <si>
    <t>59217035.R02</t>
  </si>
  <si>
    <t>obrubník betonový obloukový 150x250mm R1,5</t>
  </si>
  <si>
    <t>-696648868</t>
  </si>
  <si>
    <t>2,5*1,1 'Přepočtené koeficientem množství</t>
  </si>
  <si>
    <t>63</t>
  </si>
  <si>
    <t>59217035.R03</t>
  </si>
  <si>
    <t>obrubník betonový obloukový 150x250mm R3,0</t>
  </si>
  <si>
    <t>-569543339</t>
  </si>
  <si>
    <t>3,5*1,1 'Přepočtené koeficientem množství</t>
  </si>
  <si>
    <t>64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</si>
  <si>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</si>
  <si>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</si>
  <si>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1717519607</t>
  </si>
  <si>
    <t>https://podminky.urs.cz/item/CS_URS_2022_01/916231213</t>
  </si>
  <si>
    <t>59217016</t>
  </si>
  <si>
    <t>obrubník betonový chodníkový 1000x80x250mm</t>
  </si>
  <si>
    <t>319733965</t>
  </si>
  <si>
    <t>27*1,1 'Přepočtené koeficientem množství</t>
  </si>
  <si>
    <t>66</t>
  </si>
  <si>
    <t>961044111</t>
  </si>
  <si>
    <t>Bourání základů z betonu prostého</t>
  </si>
  <si>
    <t>389660908</t>
  </si>
  <si>
    <t>https://podminky.urs.cz/item/CS_URS_2022_01/961044111</t>
  </si>
  <si>
    <t>Stávající základy oplocení:</t>
  </si>
  <si>
    <t>16*(0,5*0,5*0,8)</t>
  </si>
  <si>
    <t>Stávající podhrabové desky:</t>
  </si>
  <si>
    <t>21*0,5*0,15</t>
  </si>
  <si>
    <t>Stávající betonová zeď:</t>
  </si>
  <si>
    <t>19*0,75*0,25</t>
  </si>
  <si>
    <t>67</t>
  </si>
  <si>
    <t>966071711</t>
  </si>
  <si>
    <t>Bourání plotových sloupků a vzpěr ocelových trubkových nebo profilovaných výšky do 2,50 m zabetonovaných</t>
  </si>
  <si>
    <t>-696164330</t>
  </si>
  <si>
    <t>https://podminky.urs.cz/item/CS_URS_2022_01/966071711</t>
  </si>
  <si>
    <t>68</t>
  </si>
  <si>
    <t>966072811</t>
  </si>
  <si>
    <t>Rozebrání oplocení z dílců rámových na ocelové sloupky, výšky přes 1 do 2 m</t>
  </si>
  <si>
    <t>-1968308038</t>
  </si>
  <si>
    <t>https://podminky.urs.cz/item/CS_URS_2022_01/966072811</t>
  </si>
  <si>
    <t>21+19</t>
  </si>
  <si>
    <t>997</t>
  </si>
  <si>
    <t>Přesun sutě</t>
  </si>
  <si>
    <t>69</t>
  </si>
  <si>
    <t>997221551</t>
  </si>
  <si>
    <t>Vodorovná doprava suti bez naložení, ale se složením a s hrubým urovnáním ze sypkých materiálů, na vzdálenost do 1 km</t>
  </si>
  <si>
    <t>219187508</t>
  </si>
  <si>
    <t>https://podminky.urs.cz/item/CS_URS_2022_01/997221551</t>
  </si>
  <si>
    <t>70</t>
  </si>
  <si>
    <t>997221559</t>
  </si>
  <si>
    <t>Vodorovná doprava suti bez naložení, ale se složením a s hrubým urovnáním Příplatek k ceně za každý další i započatý 1 km přes 1 km</t>
  </si>
  <si>
    <t>-1893852079</t>
  </si>
  <si>
    <t>https://podminky.urs.cz/item/CS_URS_2022_01/997221559</t>
  </si>
  <si>
    <t>548,426*9 'Přepočtené koeficientem množství</t>
  </si>
  <si>
    <t>71</t>
  </si>
  <si>
    <t>997221611</t>
  </si>
  <si>
    <t>Nakládání na dopravní prostředky pro vodorovnou dopravu suti</t>
  </si>
  <si>
    <t>1810948696</t>
  </si>
  <si>
    <t>https://podminky.urs.cz/item/CS_URS_2022_01/997221611</t>
  </si>
  <si>
    <t>72</t>
  </si>
  <si>
    <t>997013871</t>
  </si>
  <si>
    <t>Poplatek za uložení stavebního odpadu na recyklační skládce (skládkovné) směsného stavebního a demoličního zatříděného do Katalogu odpadů pod kódem 17 09 04</t>
  </si>
  <si>
    <t>-258818837</t>
  </si>
  <si>
    <t>https://podminky.urs.cz/item/CS_URS_2022_01/997013871</t>
  </si>
  <si>
    <t>73</t>
  </si>
  <si>
    <t>997221861</t>
  </si>
  <si>
    <t>Poplatek za uložení stavebního odpadu na recyklační skládce (skládkovné) z prostého betonu zatříděného do Katalogu odpadů pod kódem 17 01 01</t>
  </si>
  <si>
    <t>408322106</t>
  </si>
  <si>
    <t>https://podminky.urs.cz/item/CS_URS_2022_01/997221861</t>
  </si>
  <si>
    <t>74</t>
  </si>
  <si>
    <t>997221873</t>
  </si>
  <si>
    <t>607043260</t>
  </si>
  <si>
    <t>https://podminky.urs.cz/item/CS_URS_2022_01/997221873</t>
  </si>
  <si>
    <t>75</t>
  </si>
  <si>
    <t>997221875</t>
  </si>
  <si>
    <t>Poplatek za uložení stavebního odpadu na recyklační skládce (skládkovné) asfaltového bez obsahu dehtu zatříděného do Katalogu odpadů pod kódem 17 03 02</t>
  </si>
  <si>
    <t>954294341</t>
  </si>
  <si>
    <t>https://podminky.urs.cz/item/CS_URS_2022_01/997221875</t>
  </si>
  <si>
    <t>998</t>
  </si>
  <si>
    <t>Přesun hmot</t>
  </si>
  <si>
    <t>76</t>
  </si>
  <si>
    <t>998223011</t>
  </si>
  <si>
    <t>Přesun hmot pro pozemní komunikace s krytem dlážděným dopravní vzdálenost do 200 m jakékoliv délky objektu</t>
  </si>
  <si>
    <t>1977158108</t>
  </si>
  <si>
    <t>https://podminky.urs.cz/item/CS_URS_2022_01/998223011</t>
  </si>
  <si>
    <t>SO 101.2 - Místní komunikace - sanace</t>
  </si>
  <si>
    <t>1537166213</t>
  </si>
  <si>
    <t>275*0,3</t>
  </si>
  <si>
    <t>260*0,3</t>
  </si>
  <si>
    <t>65*0,3</t>
  </si>
  <si>
    <t>-2080553914</t>
  </si>
  <si>
    <t>334575219</t>
  </si>
  <si>
    <t>-415512158</t>
  </si>
  <si>
    <t>-585210027</t>
  </si>
  <si>
    <t>459516156</t>
  </si>
  <si>
    <t>180*1,9 'Přepočtené koeficientem množství</t>
  </si>
  <si>
    <t>181202305</t>
  </si>
  <si>
    <t>Úprava pláně na stavbách silnic a dálnic strojně na násypech se zhutněním</t>
  </si>
  <si>
    <t>-1078358947</t>
  </si>
  <si>
    <t>https://podminky.urs.cz/item/CS_URS_2022_01/181202305</t>
  </si>
  <si>
    <t>750097968</t>
  </si>
  <si>
    <t>275*2</t>
  </si>
  <si>
    <t>260*2</t>
  </si>
  <si>
    <t>65*2</t>
  </si>
  <si>
    <t>919726227</t>
  </si>
  <si>
    <t>Geotextilie tkaná pro vyztužení, separaci nebo filtraci z polyesteru, podélná/příčná pevnost v tahu 300/50 kN/m</t>
  </si>
  <si>
    <t>1860072575</t>
  </si>
  <si>
    <t>https://podminky.urs.cz/item/CS_URS_2022_01/919726227</t>
  </si>
  <si>
    <t>600*1,3 'Přepočtené koeficientem množství</t>
  </si>
  <si>
    <t>SO 101.3 - Dopravní značení</t>
  </si>
  <si>
    <t>131213701</t>
  </si>
  <si>
    <t>Hloubení nezapažených jam ručně s urovnáním dna do předepsaného profilu a spádu v hornině třídy těžitelnosti I skupiny 3 soudržných</t>
  </si>
  <si>
    <t>1331050757</t>
  </si>
  <si>
    <t>https://podminky.urs.cz/item/CS_URS_2022_01/131213701</t>
  </si>
  <si>
    <t>Pro základy dopravních značek:</t>
  </si>
  <si>
    <t>2*0,5*0,5*0,8</t>
  </si>
  <si>
    <t>431757399</t>
  </si>
  <si>
    <t>949802218</t>
  </si>
  <si>
    <t>Nakládání, skládání a překládání neulehlého výkopku nebo sypaniny strojně skládání nebo překládání, z hornin třídy těžitelnosti I, skupiny 1 až 3</t>
  </si>
  <si>
    <t>-1120429808</t>
  </si>
  <si>
    <t>-1478846396</t>
  </si>
  <si>
    <t>-1302103296</t>
  </si>
  <si>
    <t>0,4*1,9 'Přepočtené koeficientem množství</t>
  </si>
  <si>
    <t>275313511</t>
  </si>
  <si>
    <t>Základy z betonu prostého patky a bloky z betonu kamenem neprokládaného tř. C 12/15</t>
  </si>
  <si>
    <t>-667929098</t>
  </si>
  <si>
    <t>https://podminky.urs.cz/item/CS_URS_2022_01/275313511</t>
  </si>
  <si>
    <t>0,4*1,1 'Přepočtené koeficientem množství</t>
  </si>
  <si>
    <t>914111111</t>
  </si>
  <si>
    <t>Montáž svislé dopravní značky základní velikosti do 1 m2 objímkami na sloupky nebo konzoly</t>
  </si>
  <si>
    <t>1063259438</t>
  </si>
  <si>
    <t>https://podminky.urs.cz/item/CS_URS_2022_01/914111111</t>
  </si>
  <si>
    <t>40445625</t>
  </si>
  <si>
    <t>informativní značky provozní IP8, IP9, IP11-IP13 500x700mm</t>
  </si>
  <si>
    <t>1707433197</t>
  </si>
  <si>
    <t>914511112</t>
  </si>
  <si>
    <t>Montáž sloupku dopravních značek délky do 3,5 m do hliníkové patky</t>
  </si>
  <si>
    <t>1711706804</t>
  </si>
  <si>
    <t>https://podminky.urs.cz/item/CS_URS_2022_01/914511112</t>
  </si>
  <si>
    <t>404452300</t>
  </si>
  <si>
    <t>sloupek pro dopravní značku Zn D 70mm v 3,5m</t>
  </si>
  <si>
    <t>603566595</t>
  </si>
  <si>
    <t>40445241</t>
  </si>
  <si>
    <t>patka pro sloupek Al D 70mm</t>
  </si>
  <si>
    <t>-1831763361</t>
  </si>
  <si>
    <t>40445254</t>
  </si>
  <si>
    <t>víčko plastové na sloupek D 70mm</t>
  </si>
  <si>
    <t>1166231032</t>
  </si>
  <si>
    <t>40445257</t>
  </si>
  <si>
    <t>svorka upínací na sloupek D 70mm</t>
  </si>
  <si>
    <t>-1209490834</t>
  </si>
  <si>
    <t>2*2 'Přepočtené koeficientem množství</t>
  </si>
  <si>
    <t>SO 101.4 - Terénní schodiště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</si>
  <si>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</si>
  <si>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</si>
  <si>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</si>
  <si>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>PSV - Práce a dodávky PSV</t>
  </si>
  <si>
    <t xml:space="preserve">    767 - Konstrukce zámečnické</t>
  </si>
  <si>
    <t>-1366241684</t>
  </si>
  <si>
    <t>Výkopy základů:</t>
  </si>
  <si>
    <t>4,5</t>
  </si>
  <si>
    <t>-522675379</t>
  </si>
  <si>
    <t>-961472716</t>
  </si>
  <si>
    <t>1257288528</t>
  </si>
  <si>
    <t>-918234550</t>
  </si>
  <si>
    <t>-2042818381</t>
  </si>
  <si>
    <t>4,5*1,9 'Přepočtené koeficientem množství</t>
  </si>
  <si>
    <t>-1653188933</t>
  </si>
  <si>
    <t>Štěrkopísek na upravenou pláň (polštář):</t>
  </si>
  <si>
    <t>0,370*3,5*2,250</t>
  </si>
  <si>
    <t>58337308</t>
  </si>
  <si>
    <t>štěrkopísek frakce 0/2</t>
  </si>
  <si>
    <t>-621335066</t>
  </si>
  <si>
    <t>2,914*2 'Přepočtené koeficientem množství</t>
  </si>
  <si>
    <t>-391998756</t>
  </si>
  <si>
    <t>3,5*2,5</t>
  </si>
  <si>
    <t>274321611</t>
  </si>
  <si>
    <t>Základy z betonu železového (bez výztuže) pasy z betonu bez zvláštních nároků na prostředí tř. C 30/37</t>
  </si>
  <si>
    <t>424974940</t>
  </si>
  <si>
    <t>https://podminky.urs.cz/item/CS_URS_2022_01/274321611</t>
  </si>
  <si>
    <t>Beton C30/37 XF4:</t>
  </si>
  <si>
    <t>4,5*1,05 'Přepočtené koeficientem množství</t>
  </si>
  <si>
    <t>274362021</t>
  </si>
  <si>
    <t>Výztuž základů pasů ze svařovaných sítí z drátů typu KARI</t>
  </si>
  <si>
    <t>-364268989</t>
  </si>
  <si>
    <t>https://podminky.urs.cz/item/CS_URS_2022_01/274362021</t>
  </si>
  <si>
    <t xml:space="preserve">Poznámka k položce:_x000d_
Hmotnost: 3,08 kg/m2 </t>
  </si>
  <si>
    <t>7,6*3,08</t>
  </si>
  <si>
    <t>23,408*0,001 'Přepočtené koeficientem množství</t>
  </si>
  <si>
    <t>Svislé a kompletní konstrukce</t>
  </si>
  <si>
    <t>339921132</t>
  </si>
  <si>
    <t>Osazování palisád betonových v řadě se zabetonováním výšky palisády přes 500 do 1000 mm</t>
  </si>
  <si>
    <t>-704520173</t>
  </si>
  <si>
    <t>https://podminky.urs.cz/item/CS_URS_2022_01/339921132</t>
  </si>
  <si>
    <t>dl. 600:</t>
  </si>
  <si>
    <t>dl. 800:</t>
  </si>
  <si>
    <t>dl. 1000:</t>
  </si>
  <si>
    <t>59228412</t>
  </si>
  <si>
    <t>palisáda betonová tyčová půlkulatá přírodní 175x200x600mm</t>
  </si>
  <si>
    <t>1091545415</t>
  </si>
  <si>
    <t>59228413</t>
  </si>
  <si>
    <t>palisáda betonová tyčová půlkulatá přírodní 175x200x800mm</t>
  </si>
  <si>
    <t>-2135096843</t>
  </si>
  <si>
    <t>59228414</t>
  </si>
  <si>
    <t>palisáda betonová tyčová půlkulatá přírodní 175x200x1000mm</t>
  </si>
  <si>
    <t>-977624576</t>
  </si>
  <si>
    <t>339921133</t>
  </si>
  <si>
    <t>Osazování palisád betonových v řadě se zabetonováním výšky palisády přes 1000 do 1500 mm</t>
  </si>
  <si>
    <t>-105412212</t>
  </si>
  <si>
    <t>https://podminky.urs.cz/item/CS_URS_2022_01/339921133</t>
  </si>
  <si>
    <t>Dl. 1200:</t>
  </si>
  <si>
    <t>Dl. 1500:</t>
  </si>
  <si>
    <t>59228415</t>
  </si>
  <si>
    <t>palisáda betonová tyčová půlkulatá přírodní 175x200x1200mm</t>
  </si>
  <si>
    <t>1819766326</t>
  </si>
  <si>
    <t>59228416</t>
  </si>
  <si>
    <t>palisáda tyčová půlkulatá armovaná 175x200x1500mm</t>
  </si>
  <si>
    <t>791635670</t>
  </si>
  <si>
    <t>339921134</t>
  </si>
  <si>
    <t>Osazování palisád betonových v řadě se zabetonováním výšky palisády přes 1500 mm</t>
  </si>
  <si>
    <t>1465214206</t>
  </si>
  <si>
    <t>https://podminky.urs.cz/item/CS_URS_2022_01/339921134</t>
  </si>
  <si>
    <t>Dl. 2000:</t>
  </si>
  <si>
    <t>59228417</t>
  </si>
  <si>
    <t>palisáda tyčová půlkulatá armovaná 175x200x2000mm</t>
  </si>
  <si>
    <t>-467051492</t>
  </si>
  <si>
    <t>Vodorovné konstrukce</t>
  </si>
  <si>
    <t>433121121</t>
  </si>
  <si>
    <t>Osazování schodišťových konstrukcí a ramp železobetonových schodnic</t>
  </si>
  <si>
    <t>-929364713</t>
  </si>
  <si>
    <t>https://podminky.urs.cz/item/CS_URS_2022_01/433121121</t>
  </si>
  <si>
    <t>Šedé:</t>
  </si>
  <si>
    <t>Černé:</t>
  </si>
  <si>
    <t>59373799.R01</t>
  </si>
  <si>
    <t>prefabrikovaný schodišťový prvek 350/150, šedá barva</t>
  </si>
  <si>
    <t>391683258</t>
  </si>
  <si>
    <t>59373799.R02</t>
  </si>
  <si>
    <t>prefabrikovaný schodišťový prvek 350/150, černá barva</t>
  </si>
  <si>
    <t>1901981050</t>
  </si>
  <si>
    <t>Úpravy povrchů, podlahy a osazování výplní</t>
  </si>
  <si>
    <t>631311199</t>
  </si>
  <si>
    <t>Maltové lože M25 XF4</t>
  </si>
  <si>
    <t>1312934982</t>
  </si>
  <si>
    <t>Pro schodišťové stupně:</t>
  </si>
  <si>
    <t>2*3*0,03</t>
  </si>
  <si>
    <t>0,18*1,05 'Přepočtené koeficientem množství</t>
  </si>
  <si>
    <t>961055111</t>
  </si>
  <si>
    <t>Bourání základů z betonu železového</t>
  </si>
  <si>
    <t>1787594750</t>
  </si>
  <si>
    <t>https://podminky.urs.cz/item/CS_URS_2022_01/961055111</t>
  </si>
  <si>
    <t>Stávající betonové schodiště:</t>
  </si>
  <si>
    <t>963042819</t>
  </si>
  <si>
    <t>Bourání schodišťových stupňů betonových zhotovených na místě</t>
  </si>
  <si>
    <t>-1238703451</t>
  </si>
  <si>
    <t>https://podminky.urs.cz/item/CS_URS_2022_01/963042819</t>
  </si>
  <si>
    <t>8*2,5</t>
  </si>
  <si>
    <t>997221571</t>
  </si>
  <si>
    <t>Vodorovná doprava vybouraných hmot bez naložení, ale se složením a s hrubým urovnáním na vzdálenost do 1 km</t>
  </si>
  <si>
    <t>1989033352</t>
  </si>
  <si>
    <t>https://podminky.urs.cz/item/CS_URS_2022_01/997221571</t>
  </si>
  <si>
    <t>997221579</t>
  </si>
  <si>
    <t>Vodorovná doprava vybouraných hmot bez naložení, ale se složením a s hrubým urovnáním na vzdálenost Příplatek k ceně za každý další i započatý 1 km přes 1 km</t>
  </si>
  <si>
    <t>-2037286412</t>
  </si>
  <si>
    <t>https://podminky.urs.cz/item/CS_URS_2022_01/997221579</t>
  </si>
  <si>
    <t>15,8*9 'Přepočtené koeficientem množství</t>
  </si>
  <si>
    <t>997221612</t>
  </si>
  <si>
    <t>Nakládání na dopravní prostředky pro vodorovnou dopravu vybouraných hmot</t>
  </si>
  <si>
    <t>-1502541927</t>
  </si>
  <si>
    <t>https://podminky.urs.cz/item/CS_URS_2022_01/997221612</t>
  </si>
  <si>
    <t>-720870724</t>
  </si>
  <si>
    <t>997221862</t>
  </si>
  <si>
    <t>Poplatek za uložení stavebního odpadu na recyklační skládce (skládkovné) z armovaného betonu zatříděného do Katalogu odpadů pod kódem 17 01 01</t>
  </si>
  <si>
    <t>-1095496302</t>
  </si>
  <si>
    <t>https://podminky.urs.cz/item/CS_URS_2022_01/997221862</t>
  </si>
  <si>
    <t>998152111</t>
  </si>
  <si>
    <t>Přesun hmot pro zdi a valy samostatné montované z dílců železobetonových nebo z předpjatého betonu vodorovná dopravní vzdálenost do 50 m, pro zdi výšky do 12 m</t>
  </si>
  <si>
    <t>287435474</t>
  </si>
  <si>
    <t>https://podminky.urs.cz/item/CS_URS_2022_01/998152111</t>
  </si>
  <si>
    <t>PSV</t>
  </si>
  <si>
    <t>Práce a dodávky PSV</t>
  </si>
  <si>
    <t>767</t>
  </si>
  <si>
    <t>Konstrukce zámečnické</t>
  </si>
  <si>
    <t>767220430</t>
  </si>
  <si>
    <t>Montáž schodišťového zábradlí z profilové oceli do zdiva, hmotnosti 1 m zábradlí přes 40 kg</t>
  </si>
  <si>
    <t>-344671870</t>
  </si>
  <si>
    <t>https://podminky.urs.cz/item/CS_URS_2022_01/767220430</t>
  </si>
  <si>
    <t>55391534.R01</t>
  </si>
  <si>
    <t>schodišťové trubkové ocel. zábradlí v. 1100mm tr. 51x3,2mm, výplň tr. 32x3,0mm</t>
  </si>
  <si>
    <t>928017977</t>
  </si>
  <si>
    <t>SO 101.5 - Náhradní výsadba + následná péče</t>
  </si>
  <si>
    <t>183151115</t>
  </si>
  <si>
    <t>Hloubení jam pro výsadbu dřevin strojně v rovině nebo ve svahu do 1:5, objem přes 0,70 do 1,10 m3</t>
  </si>
  <si>
    <t>-1269805360</t>
  </si>
  <si>
    <t>https://podminky.urs.cz/item/CS_URS_2022_01/183151115</t>
  </si>
  <si>
    <t>Výsadba stromů:</t>
  </si>
  <si>
    <t>3+2+1+1</t>
  </si>
  <si>
    <t>184102114</t>
  </si>
  <si>
    <t>Výsadba dřeviny s balem do předem vyhloubené jamky se zalitím v rovině nebo na svahu do 1:5, při průměru balu přes 400 do 500 mm</t>
  </si>
  <si>
    <t>1612081929</t>
  </si>
  <si>
    <t>https://podminky.urs.cz/item/CS_URS_2022_01/184102114</t>
  </si>
  <si>
    <t>02640499.R01</t>
  </si>
  <si>
    <t>sadovnicky zapěstovaná dřevina s balem, o vel. 150-200 cm „Quercus robur Fastigiata Koster“</t>
  </si>
  <si>
    <t>-327399244</t>
  </si>
  <si>
    <t>02640499.R02</t>
  </si>
  <si>
    <t>sadovnicky zapěstovaná dřevina s balem, o vel. 14-16 cm „Prunus avium Plena“</t>
  </si>
  <si>
    <t>-921319332</t>
  </si>
  <si>
    <t>02640499.R03</t>
  </si>
  <si>
    <t>sadovnicky zapěstovaná dřevina s balem, o vel. 14-16 cm „Quercus palustris“</t>
  </si>
  <si>
    <t>1446157990</t>
  </si>
  <si>
    <t>02640499.R04</t>
  </si>
  <si>
    <t>sadovnicky zapěstovaná dřevina s balem, o vel. 175-200 cm „Ginkgo biloba“</t>
  </si>
  <si>
    <t>-1587856028</t>
  </si>
  <si>
    <t>184215132</t>
  </si>
  <si>
    <t>Ukotvení dřeviny kůly třemi kůly, délky přes 1 do 2 m</t>
  </si>
  <si>
    <t>-122393003</t>
  </si>
  <si>
    <t>https://podminky.urs.cz/item/CS_URS_2022_01/184215132</t>
  </si>
  <si>
    <t>7*3</t>
  </si>
  <si>
    <t>05217118</t>
  </si>
  <si>
    <t>tyče dřevěné v kůře D 100mm dl 8m</t>
  </si>
  <si>
    <t>1579860849</t>
  </si>
  <si>
    <t>21*2*(3,14*0,05*0,05)</t>
  </si>
  <si>
    <t>184501121</t>
  </si>
  <si>
    <t>Zhotovení obalu kmene a spodních částí větví stromu z juty v jedné vrstvě v rovině nebo na svahu do 1:5</t>
  </si>
  <si>
    <t>109490069</t>
  </si>
  <si>
    <t>https://podminky.urs.cz/item/CS_URS_2022_01/184501121</t>
  </si>
  <si>
    <t>184801121</t>
  </si>
  <si>
    <t>Ošetření vysazených dřevin solitérních v rovině nebo na svahu do 1:5</t>
  </si>
  <si>
    <t>-1768943238</t>
  </si>
  <si>
    <t>https://podminky.urs.cz/item/CS_URS_2022_01/184801121</t>
  </si>
  <si>
    <t>Následná péče po dobu 5 let (předpoklad 4x ročně):</t>
  </si>
  <si>
    <t>(7)*(5*4)</t>
  </si>
  <si>
    <t>184818243</t>
  </si>
  <si>
    <t>Ochrana kmene bedněním před poškozením stavebním provozem zřízení včetně odstranění výšky bednění přes 2 do 3 m průměru kmene přes 500 do 700 mm</t>
  </si>
  <si>
    <t>-1657042664</t>
  </si>
  <si>
    <t>https://podminky.urs.cz/item/CS_URS_2022_01/184818243</t>
  </si>
  <si>
    <t>184851522</t>
  </si>
  <si>
    <t>Řez stromů tvarovací hlavový s opakovaným intervalem řezu přes 2 do 5 let výšky nasazení hlavy přes 2 do 6 m</t>
  </si>
  <si>
    <t>-1679031652</t>
  </si>
  <si>
    <t>https://podminky.urs.cz/item/CS_URS_2022_01/184851522</t>
  </si>
  <si>
    <t>5*4</t>
  </si>
  <si>
    <t>184911421</t>
  </si>
  <si>
    <t>Mulčování vysazených rostlin mulčovací kůrou, tl. do 100 mm v rovině nebo na svahu do 1:5</t>
  </si>
  <si>
    <t>-904093044</t>
  </si>
  <si>
    <t>https://podminky.urs.cz/item/CS_URS_2022_01/184911421</t>
  </si>
  <si>
    <t>1,5*1,5*7</t>
  </si>
  <si>
    <t>Následná péče po dobu 5 let:</t>
  </si>
  <si>
    <t>(1,5*1,5*2)*5</t>
  </si>
  <si>
    <t>10391100</t>
  </si>
  <si>
    <t>kůra mulčovací VL</t>
  </si>
  <si>
    <t>-55594111</t>
  </si>
  <si>
    <t>38,25*0,25 'Přepočtené koeficientem množství</t>
  </si>
  <si>
    <t>185802114</t>
  </si>
  <si>
    <t>Hnojení půdy nebo trávníku v rovině nebo na svahu do 1:5 umělým hnojivem s rozdělením k jednotlivým rostlinám</t>
  </si>
  <si>
    <t>1885364205</t>
  </si>
  <si>
    <t>https://podminky.urs.cz/item/CS_URS_2022_01/185802114</t>
  </si>
  <si>
    <t>Poznámka k položce:_x000d_
Dávka 100 g k jednomu stromu = 10 tablet._x000d_
Výsadba stromů._x000d_
Následná péče po dobu 5 let.</t>
  </si>
  <si>
    <t>R_2519_999</t>
  </si>
  <si>
    <t>Silva Tabs na okrasné dřeviny (1000 tablet)</t>
  </si>
  <si>
    <t>balení</t>
  </si>
  <si>
    <t>-1561211085</t>
  </si>
  <si>
    <t>185851121</t>
  </si>
  <si>
    <t>Dovoz vody pro zálivku rostlin na vzdálenost do 1000 m</t>
  </si>
  <si>
    <t>-1192267081</t>
  </si>
  <si>
    <t>https://podminky.urs.cz/item/CS_URS_2022_01/185851121</t>
  </si>
  <si>
    <t>1*7</t>
  </si>
  <si>
    <t>(1*2)*(5*4)</t>
  </si>
  <si>
    <t>MAT 46</t>
  </si>
  <si>
    <t>Voda na zalití</t>
  </si>
  <si>
    <t>1148730853</t>
  </si>
  <si>
    <t>998231311</t>
  </si>
  <si>
    <t>Přesun hmot pro sadovnické a krajinářské úpravy - strojně dopravní vzdálenost do 5000 m</t>
  </si>
  <si>
    <t>53268877</t>
  </si>
  <si>
    <t>https://podminky.urs.cz/item/CS_URS_2022_01/998231311</t>
  </si>
  <si>
    <t>SO 301 - Odvodnění</t>
  </si>
  <si>
    <t xml:space="preserve">    8 - Trubní vedení</t>
  </si>
  <si>
    <t>122251102</t>
  </si>
  <si>
    <t>Odkopávky a prokopávky nezapažené strojně v hornině třídy těžitelnosti I skupiny 3 přes 20 do 50 m3</t>
  </si>
  <si>
    <t>-965645195</t>
  </si>
  <si>
    <t>https://podminky.urs.cz/item/CS_URS_2022_01/122251102</t>
  </si>
  <si>
    <t>Poznámka k položce:_x000d_
80% celkového objemu.</t>
  </si>
  <si>
    <t>Výkop pro vsakovací objekt:</t>
  </si>
  <si>
    <t>3*6*4,5</t>
  </si>
  <si>
    <t>81*0,8 'Přepočtené koeficientem množství</t>
  </si>
  <si>
    <t>122411101</t>
  </si>
  <si>
    <t>Odkopávky a prokopávky ručně zapažené i nezapažené v hornině třídy těžitelnosti II skupiny 5</t>
  </si>
  <si>
    <t>-817928879</t>
  </si>
  <si>
    <t>https://podminky.urs.cz/item/CS_URS_2022_01/122411101</t>
  </si>
  <si>
    <t>Poznámka k položce:_x000d_
20% celkového objemu.</t>
  </si>
  <si>
    <t>81*0,2 'Přepočtené koeficientem množství</t>
  </si>
  <si>
    <t>1018872042</t>
  </si>
  <si>
    <t>Poznámka k položce:_x000d_
100% celkového objemu.</t>
  </si>
  <si>
    <t>Sorpční vpusti:</t>
  </si>
  <si>
    <t>"VP 1" 1,5*1,5*1,5</t>
  </si>
  <si>
    <t>"VP 2" 1,5*1,5*1,5</t>
  </si>
  <si>
    <t>1270962477</t>
  </si>
  <si>
    <t>šířka x průměrná hloubka x délka</t>
  </si>
  <si>
    <t>"VP 1" 0,8*1,6*9</t>
  </si>
  <si>
    <t>"VP 2" 0,8*1,6*3,55</t>
  </si>
  <si>
    <t>"odvětrání" 0,8*1,6*2,0</t>
  </si>
  <si>
    <t>"bezpečnostní přeliv" 0,8*1,5*6</t>
  </si>
  <si>
    <t>151811133</t>
  </si>
  <si>
    <t>Zřízení pažicích boxů pro pažení a rozepření stěn rýh podzemního vedení hloubka výkopu do 4 m, šířka přes 2,5 do 5 m</t>
  </si>
  <si>
    <t>-1128020309</t>
  </si>
  <si>
    <t>https://podminky.urs.cz/item/CS_URS_2022_01/151811133</t>
  </si>
  <si>
    <t>(3+6)*2</t>
  </si>
  <si>
    <t>151811233</t>
  </si>
  <si>
    <t>Odstranění pažicích boxů pro pažení a rozepření stěn rýh podzemního vedení hloubka výkopu do 4 m, šířka přes 2,5 do 5 m</t>
  </si>
  <si>
    <t>585442776</t>
  </si>
  <si>
    <t>https://podminky.urs.cz/item/CS_URS_2022_01/151811233</t>
  </si>
  <si>
    <t>1105657477</t>
  </si>
  <si>
    <t>16,2+64,8+6,750+25,824</t>
  </si>
  <si>
    <t>1461037643</t>
  </si>
  <si>
    <t>-1352525800</t>
  </si>
  <si>
    <t>-60349399</t>
  </si>
  <si>
    <t>-327941043</t>
  </si>
  <si>
    <t>113,574*1,9 'Přepočtené koeficientem množství</t>
  </si>
  <si>
    <t>935391810</t>
  </si>
  <si>
    <t>Hutněný zásyp ve vrstvách.</t>
  </si>
  <si>
    <t>Celkový objem výkopu:</t>
  </si>
  <si>
    <t>112,374</t>
  </si>
  <si>
    <t>Mezisoučet</t>
  </si>
  <si>
    <t>mínus lože a obsyp potrubí:</t>
  </si>
  <si>
    <t>"VP 1" -0,8*9*(0,15+0,15+0,3)</t>
  </si>
  <si>
    <t>"VP 2" -0,8*3,55*(0,15+0,15+0,3)</t>
  </si>
  <si>
    <t>"odvětrání"-0,8*2,0*(0,15+0,10+0,3)</t>
  </si>
  <si>
    <t>"bezpečnostní přeliv" -0,8*5,0*(0,15+0,15+0,3)</t>
  </si>
  <si>
    <t>mínus objem šachet:</t>
  </si>
  <si>
    <t>"VP 1" -1,3*1,0*1,56</t>
  </si>
  <si>
    <t>"VP 2" -1,3*1,0*1,56</t>
  </si>
  <si>
    <t>58333674</t>
  </si>
  <si>
    <t>kamenivo těžené hrubé frakce 16/32</t>
  </si>
  <si>
    <t>-1311751628</t>
  </si>
  <si>
    <t>Poznámka k položce:_x000d_
kamenivo přírodní těžené frakce 16/32 (nepřípustné pro zásyp jsou popílek, hlušina (haldovina), struska a recykláty)._x000d_
Koeficient 1,9 pro přepočet m3 na t</t>
  </si>
  <si>
    <t>Celkový objem výkopu bez vsakovacího objektu:</t>
  </si>
  <si>
    <t>6,750+24,624</t>
  </si>
  <si>
    <t>18,014*1,9 'Přepočtené koeficientem množství</t>
  </si>
  <si>
    <t>58333688</t>
  </si>
  <si>
    <t>kamenivo těžené hrubé frakce 32/63</t>
  </si>
  <si>
    <t>-577377329</t>
  </si>
  <si>
    <t>Poznámka k položce:_x000d_
kamenivo přírodní těžené frakce 32/63 (nepřípustné pro zásyp jsou popílek, hlušina (haldovina), struska a recykláty)._x000d_
Koeficient 1,9 pro přepočet m3 na t</t>
  </si>
  <si>
    <t>Pro vsakovací objekt:</t>
  </si>
  <si>
    <t>16,2+64,8</t>
  </si>
  <si>
    <t>81*1,9 'Přepočtené koeficientem množství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</si>
  <si>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</si>
  <si>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</si>
  <si>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1834191457</t>
  </si>
  <si>
    <t>https://podminky.urs.cz/item/CS_URS_2022_01/175111101</t>
  </si>
  <si>
    <t>Poznámka k položce:_x000d_
Hutnění materiálu ve vrstvách max. 200mm!</t>
  </si>
  <si>
    <t>Hutněný obsyp ve vrstvách.</t>
  </si>
  <si>
    <t>"VP 1" 0,8*9*(0,15+0,15+0,3)</t>
  </si>
  <si>
    <t>"VP 2" 0,8*3,55*(0,15+0,15+0,3)</t>
  </si>
  <si>
    <t>"odvětrání"0,8*2,0*(0,15+0,10+0,3)</t>
  </si>
  <si>
    <t>"bezpečnostní přeliv" 0,8*5,0*(0,15+0,15+0,3)</t>
  </si>
  <si>
    <t>58337310</t>
  </si>
  <si>
    <t>štěrkopísek frakce 0/4</t>
  </si>
  <si>
    <t>-1424819586</t>
  </si>
  <si>
    <t>Poznámka k položce:_x000d_
žlutý, těžený písek frakce 0-4mm (nepřípustné pro zásyp jsou popílek, hlušina (haldovina), struska a recykláty)!_x000d_
Koeficient 1,9 pro přepočet t na m3.</t>
  </si>
  <si>
    <t>9,304*1,9 'Přepočtené koeficientem množství</t>
  </si>
  <si>
    <t>1189975394</t>
  </si>
  <si>
    <t>6*3</t>
  </si>
  <si>
    <t>212751106</t>
  </si>
  <si>
    <t>Trativody z drenážních a melioračních trubek pro meliorace, dočasné nebo odlehčovací drenáže se zřízením štěrkového lože pod trubky a s jejich obsypem v otevřeném výkopu trubka flexibilní PVC-U SN 4 celoperforovaná 360° DN 160</t>
  </si>
  <si>
    <t>-585887568</t>
  </si>
  <si>
    <t>https://podminky.urs.cz/item/CS_URS_2022_01/212751106</t>
  </si>
  <si>
    <t>3*5</t>
  </si>
  <si>
    <t>359901211</t>
  </si>
  <si>
    <t>Monitoring stok (kamerový systém) jakékoli výšky nová kanalizace</t>
  </si>
  <si>
    <t>-1925558264</t>
  </si>
  <si>
    <t>https://podminky.urs.cz/item/CS_URS_2022_01/359901211</t>
  </si>
  <si>
    <t>"VP 1" 9</t>
  </si>
  <si>
    <t>"VP 2" 3,55</t>
  </si>
  <si>
    <t>"odvětrání" 2,0</t>
  </si>
  <si>
    <t>"bezpečnostní přeliv" 6,0</t>
  </si>
  <si>
    <t>359901219.R01</t>
  </si>
  <si>
    <t>Vyhodnocení kamerových prohlídek provozovatelem</t>
  </si>
  <si>
    <t>865921305</t>
  </si>
  <si>
    <t>382413111</t>
  </si>
  <si>
    <t>Osazení plastové jímky z polypropylenu PP na obetonování objemu 1000 l</t>
  </si>
  <si>
    <t>339817160</t>
  </si>
  <si>
    <t>https://podminky.urs.cz/item/CS_URS_2022_01/382413111</t>
  </si>
  <si>
    <t>Jímka OLK:</t>
  </si>
  <si>
    <t>56230010.R.01</t>
  </si>
  <si>
    <t>plastová jímka OLK SOL-2/4M s mříží</t>
  </si>
  <si>
    <t>2101176021</t>
  </si>
  <si>
    <t xml:space="preserve">Poznámka k položce:_x000d_
plastová jímka obsahuje:_x000d_
* koš na sedimenty a plovoucí nečistoty_x000d_
* odtokovou komoru_x000d_
* usměrňovací kryt_x000d_
* usazovací prostor_x000d_
* sorpční filtr_x000d_
</t>
  </si>
  <si>
    <t>451573111</t>
  </si>
  <si>
    <t>Lože pod potrubí, stoky a drobné objekty v otevřeném výkopu z písku a štěrkopísku do 63 mm</t>
  </si>
  <si>
    <t>570660446</t>
  </si>
  <si>
    <t>https://podminky.urs.cz/item/CS_URS_2022_01/451573111</t>
  </si>
  <si>
    <t>potrubí:</t>
  </si>
  <si>
    <t>"VP 1" 0,8*0,15*9</t>
  </si>
  <si>
    <t>"VP 2" 0,8*0,15*3,55</t>
  </si>
  <si>
    <t>"odvětrání" 0,8*0,15*2,0</t>
  </si>
  <si>
    <t>"bezpečnostní přeliv" 0,8*0,15*6,0</t>
  </si>
  <si>
    <t>Plastové šachty:</t>
  </si>
  <si>
    <t>2*0,5*0,5*0,15</t>
  </si>
  <si>
    <t>2*1,9*1,6*0,10</t>
  </si>
  <si>
    <t>452323151</t>
  </si>
  <si>
    <t>Podkladní a zajišťovací konstrukce z betonu železového v otevřeném výkopu bloky pro potrubí z betonu tř. C 20/25</t>
  </si>
  <si>
    <t>-343359491</t>
  </si>
  <si>
    <t>https://podminky.urs.cz/item/CS_URS_2022_01/452323151</t>
  </si>
  <si>
    <t>2*1,9*1,6*0,15</t>
  </si>
  <si>
    <t>452323161</t>
  </si>
  <si>
    <t>Podkladní a zajišťovací konstrukce z betonu železového v otevřeném výkopu bloky pro potrubí z betonu tř. C 25/30</t>
  </si>
  <si>
    <t>976996103</t>
  </si>
  <si>
    <t>https://podminky.urs.cz/item/CS_URS_2022_01/452323161</t>
  </si>
  <si>
    <t>Výustní objekt:</t>
  </si>
  <si>
    <t>452353101</t>
  </si>
  <si>
    <t>Bednění podkladních a zajišťovacích konstrukcí v otevřeném výkopu bloků pro potrubí</t>
  </si>
  <si>
    <t>2090596715</t>
  </si>
  <si>
    <t>https://podminky.urs.cz/item/CS_URS_2022_01/452353101</t>
  </si>
  <si>
    <t>452368211</t>
  </si>
  <si>
    <t>Výztuž podkladních desek, bloků nebo pražců v otevřeném výkopu ze svařovaných sítí typu Kari</t>
  </si>
  <si>
    <t>1808590811</t>
  </si>
  <si>
    <t>https://podminky.urs.cz/item/CS_URS_2022_01/452368211</t>
  </si>
  <si>
    <t>(2*1,9*1,6*2)*3,08</t>
  </si>
  <si>
    <t>37,453*0,001 'Přepočtené koeficientem množství</t>
  </si>
  <si>
    <t>Trubní vedení</t>
  </si>
  <si>
    <t>871265231</t>
  </si>
  <si>
    <t>Kanalizační potrubí z tvrdého PVC v otevřeném výkopu ve sklonu do 20 %, hladkého plnostěnného jednovrstvého, tuhost třídy SN 10 DN 110</t>
  </si>
  <si>
    <t>-1456792206</t>
  </si>
  <si>
    <t>https://podminky.urs.cz/item/CS_URS_2022_01/871265231</t>
  </si>
  <si>
    <t>871315241</t>
  </si>
  <si>
    <t>Kanalizační potrubí z tvrdého PVC v otevřeném výkopu ve sklonu do 20 %, hladkého plnostěnného vícevrstvého, tuhost třídy SN 12 DN 150</t>
  </si>
  <si>
    <t>-1870766909</t>
  </si>
  <si>
    <t>https://podminky.urs.cz/item/CS_URS_2022_01/871315241</t>
  </si>
  <si>
    <t>"bezpečnostní přeliv" 6</t>
  </si>
  <si>
    <t>877355121</t>
  </si>
  <si>
    <t>Výřez a montáž odbočné tvarovky na potrubí z trub z tvrdého PVC DN 200</t>
  </si>
  <si>
    <t>-1225892592</t>
  </si>
  <si>
    <t>https://podminky.urs.cz/item/CS_URS_2022_01/877355121</t>
  </si>
  <si>
    <t>28612243</t>
  </si>
  <si>
    <t>přesuvka kanalizační plastová PVC KG DN 160 SN12/16</t>
  </si>
  <si>
    <t>-352113757</t>
  </si>
  <si>
    <t>894812201</t>
  </si>
  <si>
    <t>Revizní a čistící šachta z polypropylenu PP pro hladké trouby DN 425 šachtové dno (DN šachty / DN trubního vedení) DN 425/150 průtočné</t>
  </si>
  <si>
    <t>-1178395819</t>
  </si>
  <si>
    <t>https://podminky.urs.cz/item/CS_URS_2022_01/894812201</t>
  </si>
  <si>
    <t>894812237</t>
  </si>
  <si>
    <t>Revizní a čistící šachta z polypropylenu PP pro hladké trouby DN 425 roura šachtová korugovaná bez hrdla, světlé hloubky 6000 mm</t>
  </si>
  <si>
    <t>-921209320</t>
  </si>
  <si>
    <t>https://podminky.urs.cz/item/CS_URS_2022_01/894812237</t>
  </si>
  <si>
    <t>894812241</t>
  </si>
  <si>
    <t>Revizní a čistící šachta z polypropylenu PP pro hladké trouby DN 425 roura šachtová korugovaná teleskopická (včetně těsnění) 375 mm</t>
  </si>
  <si>
    <t>1839244180</t>
  </si>
  <si>
    <t>https://podminky.urs.cz/item/CS_URS_2022_01/894812241</t>
  </si>
  <si>
    <t>894812249</t>
  </si>
  <si>
    <t>Revizní a čistící šachta z polypropylenu PP pro hladké trouby DN 425 roura šachtová korugovaná Příplatek k cenám 2231 - 2242 za uříznutí šachtové roury</t>
  </si>
  <si>
    <t>-134667612</t>
  </si>
  <si>
    <t>https://podminky.urs.cz/item/CS_URS_2022_01/894812249</t>
  </si>
  <si>
    <t>894812262</t>
  </si>
  <si>
    <t>Revizní a čistící šachta z polypropylenu PP pro hladké trouby DN 425 poklop litinový (pro třídu zatížení) plný do teleskopické trubky (D400)</t>
  </si>
  <si>
    <t>645237756</t>
  </si>
  <si>
    <t>https://podminky.urs.cz/item/CS_URS_2022_01/894812262</t>
  </si>
  <si>
    <t>899620141</t>
  </si>
  <si>
    <t>Obetonování plastových šachet z polypropylenu betonem prostým v otevřeném výkopu, beton tř. C 20/25</t>
  </si>
  <si>
    <t>907532255</t>
  </si>
  <si>
    <t>https://podminky.urs.cz/item/CS_URS_2022_01/899620141</t>
  </si>
  <si>
    <t>919726123</t>
  </si>
  <si>
    <t>Geotextilie netkaná pro ochranu, separaci nebo filtraci měrná hmotnost přes 300 do 500 g/m2</t>
  </si>
  <si>
    <t>-1895620137</t>
  </si>
  <si>
    <t>https://podminky.urs.cz/item/CS_URS_2022_01/919726123</t>
  </si>
  <si>
    <t>3*4,5*2</t>
  </si>
  <si>
    <t>6*4,5*2</t>
  </si>
  <si>
    <t>998276101</t>
  </si>
  <si>
    <t>Přesun hmot pro trubní vedení hloubené z trub z plastických hmot nebo sklolaminátových pro vodovody nebo kanalizace v otevřeném výkopu dopravní vzdálenost do 15 m</t>
  </si>
  <si>
    <t>-1578840405</t>
  </si>
  <si>
    <t>https://podminky.urs.cz/item/CS_URS_2022_01/998276101</t>
  </si>
  <si>
    <t>SO 401 - Veřejné osvětlení</t>
  </si>
  <si>
    <t>HSV - HSV</t>
  </si>
  <si>
    <t xml:space="preserve">    II.A - MONTÁŽE</t>
  </si>
  <si>
    <t xml:space="preserve">    II.B - MONTÁŽE - materiál</t>
  </si>
  <si>
    <t xml:space="preserve">    III. - ZEMNÍ PRÁCE</t>
  </si>
  <si>
    <t>Ostatní - Ostatní</t>
  </si>
  <si>
    <t xml:space="preserve">    IV. - HODINOVÁ ZÚČTOVACÍ SAZBA, ZAMĚŘENÍ</t>
  </si>
  <si>
    <t>II.A</t>
  </si>
  <si>
    <t>MONTÁŽE</t>
  </si>
  <si>
    <t>741110043</t>
  </si>
  <si>
    <t>Montáž trubka plastová ohebná D přes 35 mm uložená pevně</t>
  </si>
  <si>
    <t>210100001</t>
  </si>
  <si>
    <t>Ukončení vodičů na svork s otev a uzav krytu vč zapojení žíly do 2,5 mm2</t>
  </si>
  <si>
    <t>210100151</t>
  </si>
  <si>
    <t>Ukončení kabelů smršťovací se zapojením bez letov žíly do 4x16 mm2</t>
  </si>
  <si>
    <t>210120101</t>
  </si>
  <si>
    <t>Montáž pojistkových patron do 60 A se styčným kroužkem</t>
  </si>
  <si>
    <t>210202013</t>
  </si>
  <si>
    <t>Montáž svítidlo výbojkové průmyslové nebo venkovní na výložník</t>
  </si>
  <si>
    <t>210204011</t>
  </si>
  <si>
    <t>Montáž stožárů osvětlení ocelových samostatně stojících délky do 12 m</t>
  </si>
  <si>
    <t>210204201</t>
  </si>
  <si>
    <t>Montáž elektrovýzbroje stožárů osvětlení 1 okruh</t>
  </si>
  <si>
    <t>210204201-R</t>
  </si>
  <si>
    <t>Montáž elektrovýzbroje stožárů osvětlení 1 okruh (úprava pro odbočení)</t>
  </si>
  <si>
    <t>210220002</t>
  </si>
  <si>
    <t>Montáž uzemň vedení FeZn pomocí svorek na povrchu drátem do 10 mm</t>
  </si>
  <si>
    <t>210220022</t>
  </si>
  <si>
    <t>Montáž uzemň vedení FeZn pomocí svorek v zemi drátem do 10 mm</t>
  </si>
  <si>
    <t>210220301</t>
  </si>
  <si>
    <t>Montáž svorek hromosvodných typu SS, SR 03 se 2 šrouby</t>
  </si>
  <si>
    <t>210220302</t>
  </si>
  <si>
    <t>Montáž svorek hromosvodných typu ST, SK, SZ, SR 01, 02 se 3 a více šrouby</t>
  </si>
  <si>
    <t>250060012</t>
  </si>
  <si>
    <t>Písmomalířské práce číslice a písmena výšky do 100 mm</t>
  </si>
  <si>
    <t>789315321</t>
  </si>
  <si>
    <t>Nátěr zařízení s povrchem nečlenitým dvousložkový krycí polyuretanový (vrchní) do 80 μm</t>
  </si>
  <si>
    <t>789315215</t>
  </si>
  <si>
    <t>Nátěr zař s povrchem nečlen dvousložkový mezinátěr epoxidový tl do 80 μm</t>
  </si>
  <si>
    <t>741122211</t>
  </si>
  <si>
    <t>Montáž měděných kabelů CYKY 750 V 3x1,5 mm2 uložených volně</t>
  </si>
  <si>
    <t>741122222</t>
  </si>
  <si>
    <t>Montáž měděných kabelů CYKY 750 V 4x10mm2 uložených volně</t>
  </si>
  <si>
    <t>210950201</t>
  </si>
  <si>
    <t>Příplatek na zatahování kabelů hmotnosti do 0,75 kg do tvárnicových tras</t>
  </si>
  <si>
    <t>II.B</t>
  </si>
  <si>
    <t>MONTÁŽE - materiál</t>
  </si>
  <si>
    <t>Pol1</t>
  </si>
  <si>
    <t>ocelový bezpaticový silniční stožár B8m, žárově zinkovaný ponorem</t>
  </si>
  <si>
    <t>ks</t>
  </si>
  <si>
    <t>Pol2</t>
  </si>
  <si>
    <t>ocelový jednoramenný výloční pro B8m V1/2000, žárově zinkovaný ponorem</t>
  </si>
  <si>
    <t>Pol3</t>
  </si>
  <si>
    <t>elektrovýzbroj SR 721 Al/Cu min. IP 2X, 1 okruh, jištění OPV 10, zem.svor.</t>
  </si>
  <si>
    <t>Pol4</t>
  </si>
  <si>
    <t>elektrovýzbroj SR 721 Al/Cu min. IP 2X, 1 okruh, jištění OPV 10, zem.svor., pro odbočení</t>
  </si>
  <si>
    <t>Pol5</t>
  </si>
  <si>
    <t>LED uliční svítidlo s 24 LED zdroji napájenými 500mA - R2L2 S 24L50 EWS L730 CL2 [STD] (!96266005). Programovatelný LED předřadník. Elektrická Třída ochrany II, IP66, IK08. Těleso: tlakově odlévaný hliník (EN AC-44300), práškově nanášený texturovaný světlešedá. Difuzor: tvrzený plochý sklo. Šrouby: nerezová ocel, povrchová úprava Ecolubric®. Rozměry: 655 x 362 x 155 mm, 3000 K. Příkon svítidla: 38 W. Světelný tok: 4970lm. Světelný výkon svítidel: 130 lm/W. Hmotnost: 9,35 kg. Specifikace svítidel je dána výpočtem (v příloze TZ).</t>
  </si>
  <si>
    <t>Pol6</t>
  </si>
  <si>
    <t>smršťovací koncovka EN 4.1, 10 - 35 mm2</t>
  </si>
  <si>
    <t>Pol7</t>
  </si>
  <si>
    <t xml:space="preserve">válcová pojistka  - velikost 10, chrakteristika gG/2A</t>
  </si>
  <si>
    <t>Pol8</t>
  </si>
  <si>
    <t>zemnič FeZn 10 mm</t>
  </si>
  <si>
    <t>Pol9</t>
  </si>
  <si>
    <t>spojovací svorka SS</t>
  </si>
  <si>
    <t>Pol10</t>
  </si>
  <si>
    <t>zkušební svorka na stožár</t>
  </si>
  <si>
    <t>Pol11</t>
  </si>
  <si>
    <t>nátěrová hmota pro spodní šedý nátěr a podklad</t>
  </si>
  <si>
    <t>l/kg</t>
  </si>
  <si>
    <t>Pol12</t>
  </si>
  <si>
    <t>plastová ochranná trubka ohebná FXP průměr 40</t>
  </si>
  <si>
    <t>Pol13</t>
  </si>
  <si>
    <t>ohedná chránička DVR 75, korugovaná s protahovacím lankem</t>
  </si>
  <si>
    <t>Pol14</t>
  </si>
  <si>
    <t>kabel CYKY-J 3 x 1,5</t>
  </si>
  <si>
    <t>Pol15</t>
  </si>
  <si>
    <t>kabel CYKY-J 4 x 10</t>
  </si>
  <si>
    <t>Pol16</t>
  </si>
  <si>
    <t>prořez z délkových položek, ztratné</t>
  </si>
  <si>
    <t>%</t>
  </si>
  <si>
    <t>Pol17</t>
  </si>
  <si>
    <t xml:space="preserve">skladová  manipulační přirážka</t>
  </si>
  <si>
    <t>III.</t>
  </si>
  <si>
    <t>ZEMNÍ PRÁCE</t>
  </si>
  <si>
    <t>131313702</t>
  </si>
  <si>
    <t>Hloubení nezapažených jam v nesoudržných horninách třídy těžitelnosti II skupiny 4 ručně</t>
  </si>
  <si>
    <t>460010024</t>
  </si>
  <si>
    <t>Vytyčení trasy vedení kabelového podzemního v městské zástavbě</t>
  </si>
  <si>
    <t>km</t>
  </si>
  <si>
    <t>273321511</t>
  </si>
  <si>
    <t>Základové desky ze ŽB bez zvýšených nároků na prostředí tř. C 25/30</t>
  </si>
  <si>
    <t>460080035</t>
  </si>
  <si>
    <t>Základové konstrukce ze ŽB tř. C 25/30</t>
  </si>
  <si>
    <t>78</t>
  </si>
  <si>
    <t>460000010-R</t>
  </si>
  <si>
    <t>ustavení stožárového pouzdra silničního stožáru</t>
  </si>
  <si>
    <t>80</t>
  </si>
  <si>
    <t>468051121</t>
  </si>
  <si>
    <t>Bourání základu betonového při elektromontážích</t>
  </si>
  <si>
    <t>82</t>
  </si>
  <si>
    <t>460641411</t>
  </si>
  <si>
    <t>Zřízení nezabudovaného bednění základových konstrukcí při elektromontážích</t>
  </si>
  <si>
    <t>84</t>
  </si>
  <si>
    <t>460641412</t>
  </si>
  <si>
    <t>Odstranění nezabudovaného bednění základových konstrukcí</t>
  </si>
  <si>
    <t>86</t>
  </si>
  <si>
    <t>460391124</t>
  </si>
  <si>
    <t>Zásyp jam při elektromontážích ručně se zhutněním z hornin třídy II skupiny 4</t>
  </si>
  <si>
    <t>88</t>
  </si>
  <si>
    <t>460371113</t>
  </si>
  <si>
    <t>Naložení výkopku při elektromontážích ručně z hornin třídy II skupiny 4 a 5</t>
  </si>
  <si>
    <t>90</t>
  </si>
  <si>
    <t>171111104</t>
  </si>
  <si>
    <t>Uložení sypaniny z hornin nesoudržných sypkých do násypů zhutněných ručně</t>
  </si>
  <si>
    <t>92</t>
  </si>
  <si>
    <t>460161152</t>
  </si>
  <si>
    <t>Hloubení kabelových rýh ručně š 35 cm hl 60 cm v hornině tř II skupiny 4</t>
  </si>
  <si>
    <t>94</t>
  </si>
  <si>
    <t>460661112</t>
  </si>
  <si>
    <t>Kabelové lože z písku pro kabely nn bez zakrytí š lože přes 35 do 50 cm</t>
  </si>
  <si>
    <t>96</t>
  </si>
  <si>
    <t>460671113</t>
  </si>
  <si>
    <t>Výstražná fólie pro krytí kabelů šířky 34 cm</t>
  </si>
  <si>
    <t>98</t>
  </si>
  <si>
    <t>460791213</t>
  </si>
  <si>
    <t>Montáž trubek ochranných plastových uložených volně do rýhy ohebných přes 50 do 90 mm</t>
  </si>
  <si>
    <t>100</t>
  </si>
  <si>
    <t>460431163</t>
  </si>
  <si>
    <t>Zásyp kabelových rýh ručně se zhutněním š 35 cm hl 60 cm z horniny tř II skupiny 4</t>
  </si>
  <si>
    <t>102</t>
  </si>
  <si>
    <t>460341113</t>
  </si>
  <si>
    <t>Vodorovné přemístění horniny jakékoliv třídy dopravními prostředky při elektromontážích přes 500 do 1000 m</t>
  </si>
  <si>
    <t>104</t>
  </si>
  <si>
    <t>469972111</t>
  </si>
  <si>
    <t>Odvoz suti a vybouraných hmot při elektromontážích do 1 km</t>
  </si>
  <si>
    <t>106</t>
  </si>
  <si>
    <t>469972121</t>
  </si>
  <si>
    <t>Příplatek k odvozu suti a vybouraných hmot při elektromontážích za každý další 1 km</t>
  </si>
  <si>
    <t>108</t>
  </si>
  <si>
    <t>181111111</t>
  </si>
  <si>
    <t>Plošná úprava terénu do 500 m2 zemina skupiny 1 až 4 nerovnosti přes 50 do 100 mm v rovinně a svahu do 1:5</t>
  </si>
  <si>
    <t>110</t>
  </si>
  <si>
    <t>460581121</t>
  </si>
  <si>
    <t>Zatravnění včetně zalití vodou na rovině</t>
  </si>
  <si>
    <t>112</t>
  </si>
  <si>
    <t>souhrnná</t>
  </si>
  <si>
    <t>likvidace odpadu s uložením a poplatky za skládku, odvoz</t>
  </si>
  <si>
    <t>114</t>
  </si>
  <si>
    <t>Ostatní</t>
  </si>
  <si>
    <t>IV.</t>
  </si>
  <si>
    <t>HODINOVÁ ZÚČTOVACÍ SAZBA, ZAMĚŘENÍ</t>
  </si>
  <si>
    <t>Pol18</t>
  </si>
  <si>
    <t>zajištění pracoviště, součinnost se správcem VO, vypínání, zkoušení, kontrolní prohlídky, příprava podkladů pro předání</t>
  </si>
  <si>
    <t>hod.</t>
  </si>
  <si>
    <t>116</t>
  </si>
  <si>
    <t>Pol19</t>
  </si>
  <si>
    <t>montážní mechanizmy (montážní vůz, MP)</t>
  </si>
  <si>
    <t>118</t>
  </si>
  <si>
    <t>Pol20</t>
  </si>
  <si>
    <t>světelně-technické měření</t>
  </si>
  <si>
    <t>kpl-</t>
  </si>
  <si>
    <t>120</t>
  </si>
  <si>
    <t>Pol21</t>
  </si>
  <si>
    <t>výchozí revize, provedená měření, vypracování kompletní zprávy</t>
  </si>
  <si>
    <t>122</t>
  </si>
  <si>
    <t>Pol22</t>
  </si>
  <si>
    <t>digitální fotodokumentace stavby pro správce, přejímku, kolaudaci, pasport VO</t>
  </si>
  <si>
    <t>124</t>
  </si>
  <si>
    <t>Pol23</t>
  </si>
  <si>
    <t>geodetické zaměření stavby na podkladu katastrální mapy (CD se soubory ve formátu dgn, dxf nebo dwg a tisk) ve trojím vyhotovení</t>
  </si>
  <si>
    <t>126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</si>
  <si>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</si>
  <si>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</si>
  <si>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</si>
  <si>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</si>
  <si>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</si>
  <si>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</si>
  <si>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</si>
  <si>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119003227</t>
  </si>
  <si>
    <t>Pomocné konstrukce při zabezpečení výkopu svislé ocelové mobilní oplocení, výšky přes 1,5 do 2,2 m panely vyplněné dráty zřízení</t>
  </si>
  <si>
    <t>403665574</t>
  </si>
  <si>
    <t>https://podminky.urs.cz/item/CS_URS_2022_01/119003227</t>
  </si>
  <si>
    <t>Poznámka k položce:_x000d_
Včetně bezpečnostních tabulek.</t>
  </si>
  <si>
    <t>119003228</t>
  </si>
  <si>
    <t>Pomocné konstrukce při zabezpečení výkopu svislé ocelové mobilní oplocení, výšky přes 1,5 do 2,2 m panely vyplněné dráty odstranění</t>
  </si>
  <si>
    <t>401075659</t>
  </si>
  <si>
    <t>https://podminky.urs.cz/item/CS_URS_2022_01/119003228</t>
  </si>
  <si>
    <t>119004121</t>
  </si>
  <si>
    <t>Pomocné konstrukce při zabezpečení výkopu bezpečný vstup nebo výstup rampou zřízení</t>
  </si>
  <si>
    <t>825349678</t>
  </si>
  <si>
    <t>https://podminky.urs.cz/item/CS_URS_2022_01/119004121</t>
  </si>
  <si>
    <t>119004122</t>
  </si>
  <si>
    <t>Pomocné konstrukce při zabezpečení výkopu bezpečný vstup nebo výstup rampou odstranění</t>
  </si>
  <si>
    <t>-422329885</t>
  </si>
  <si>
    <t>https://podminky.urs.cz/item/CS_URS_2022_01/119004122</t>
  </si>
  <si>
    <t>184818232</t>
  </si>
  <si>
    <t>Ochrana kmene bedněním před poškozením stavebním provozem zřízení včetně odstranění výšky bednění do 2 m průměru kmene přes 300 do 500 mm</t>
  </si>
  <si>
    <t>459425852</t>
  </si>
  <si>
    <t>https://podminky.urs.cz/item/CS_URS_2022_01/184818232</t>
  </si>
  <si>
    <t>938908411</t>
  </si>
  <si>
    <t>Čištění vozovek splachováním vodou povrchu podkladu nebo krytu živičného, betonového nebo dlážděného</t>
  </si>
  <si>
    <t>-1054124114</t>
  </si>
  <si>
    <t>https://podminky.urs.cz/item/CS_URS_2022_01/938908411</t>
  </si>
  <si>
    <t>Poznámka k položce:_x000d_
Průběžné čištěn příjezdové komunikace.</t>
  </si>
  <si>
    <t>600*3</t>
  </si>
  <si>
    <t>VRN1</t>
  </si>
  <si>
    <t>Průzkumné, geodetické a projektové práce</t>
  </si>
  <si>
    <t>011214000</t>
  </si>
  <si>
    <t>Botanický a zoologický průzkum</t>
  </si>
  <si>
    <t>komplet</t>
  </si>
  <si>
    <t>1024</t>
  </si>
  <si>
    <t>2111407623</t>
  </si>
  <si>
    <t>https://podminky.urs.cz/item/CS_URS_2022_01/011214000</t>
  </si>
  <si>
    <t>011503002</t>
  </si>
  <si>
    <t>Vytyčení trasy inženýrských sítí</t>
  </si>
  <si>
    <t>2090947034</t>
  </si>
  <si>
    <t>https://podminky.urs.cz/item/CS_URS_2022_01/011503002</t>
  </si>
  <si>
    <t>011503003</t>
  </si>
  <si>
    <t>Vytyčení stavby včetně fotodokumentace</t>
  </si>
  <si>
    <t>-364290730</t>
  </si>
  <si>
    <t>https://podminky.urs.cz/item/CS_URS_2022_01/011503003</t>
  </si>
  <si>
    <t>012103000</t>
  </si>
  <si>
    <t>Geodetické práce před výstavbou</t>
  </si>
  <si>
    <t>-529255957</t>
  </si>
  <si>
    <t>https://podminky.urs.cz/item/CS_URS_2022_01/012103000</t>
  </si>
  <si>
    <t>Poznámka k položce:_x000d_
Včetně geometrického plánu pro zřízení věcného břemene.</t>
  </si>
  <si>
    <t>012303000</t>
  </si>
  <si>
    <t>Geodetické práce po výstavbě</t>
  </si>
  <si>
    <t>-884345037</t>
  </si>
  <si>
    <t>https://podminky.urs.cz/item/CS_URS_2022_01/012303000</t>
  </si>
  <si>
    <t>Poznámka k položce:_x000d_
V rozsahu dle požadavků investora.</t>
  </si>
  <si>
    <t>012303001</t>
  </si>
  <si>
    <t>Fotodokumentace stavby</t>
  </si>
  <si>
    <t>soubor</t>
  </si>
  <si>
    <t>-174944584</t>
  </si>
  <si>
    <t>Poznámka k položce:_x000d_
Fotodokumentace stavby před zahájením stavby, v průběhu výstavby a po stavbě. Zařazení fotek do fotoalba v časové posloupnosti a popisech činnosti a číslem objektů v listinné a digitální podobě._x000d_
_x000d_
Zhotovitel zaznamená průběh prací. Fotky budou dokládat postup prací po jednotlivých dnech a fakturovaných položkách, nasazení jednotlivých mechanismů, prováděných zkouškách._x000d_
_x000d_
Bude předáno na CD s popisem po jednotlivých dnech.</t>
  </si>
  <si>
    <t>012403000</t>
  </si>
  <si>
    <t>Geodetické práce po výstavbě - zaměření skutečného stavu, vč. geometrického plánu v rozsahu potřebném pro vklad do katastru, v počtu dle požadavků investora</t>
  </si>
  <si>
    <t>kpl</t>
  </si>
  <si>
    <t>-1849583306</t>
  </si>
  <si>
    <t>013244000</t>
  </si>
  <si>
    <t>Dokumentace pro provádění stavby - náklady na dílenskou dokumentaci zhotovitele</t>
  </si>
  <si>
    <t>-2125923737</t>
  </si>
  <si>
    <t>https://podminky.urs.cz/item/CS_URS_2022_01/013244000</t>
  </si>
  <si>
    <t>013254000</t>
  </si>
  <si>
    <t>Dokumentace skutečného provedení stavby - ve formátu a rozsahu dle SOD</t>
  </si>
  <si>
    <t>869653391</t>
  </si>
  <si>
    <t>013254000.1</t>
  </si>
  <si>
    <t>Zaměření skutečného provedení stavby</t>
  </si>
  <si>
    <t>-1453324033</t>
  </si>
  <si>
    <t>https://podminky.urs.cz/item/CS_URS_2022_01/013254000.1</t>
  </si>
  <si>
    <t>013254000.2</t>
  </si>
  <si>
    <t>Geometrické plány stavby pro vklad do KN</t>
  </si>
  <si>
    <t>-1444812429</t>
  </si>
  <si>
    <t>https://podminky.urs.cz/item/CS_URS_2022_01/013254000.2</t>
  </si>
  <si>
    <t>013254000.3</t>
  </si>
  <si>
    <t>Aktualizace dokladových částí projektové dokumentace</t>
  </si>
  <si>
    <t>-1277691966</t>
  </si>
  <si>
    <t>013254000.4</t>
  </si>
  <si>
    <t>Kompletní dokumentace ke kolaudaci stavby – provozní řády, revize a ostatní nutné podklady dle požadavků investora</t>
  </si>
  <si>
    <t>106566969</t>
  </si>
  <si>
    <t>013254001</t>
  </si>
  <si>
    <t>Dokumentace skutečného provedení stavby</t>
  </si>
  <si>
    <t>1102300191</t>
  </si>
  <si>
    <t>https://podminky.urs.cz/item/CS_URS_2022_01/013254001</t>
  </si>
  <si>
    <t>Poznámka k položce:_x000d_
Ve formátech a rozsahu dle SoD.</t>
  </si>
  <si>
    <t>013274000</t>
  </si>
  <si>
    <t>Pasportizace Území před zahájením stavby dle požadavků investora</t>
  </si>
  <si>
    <t>-706451956</t>
  </si>
  <si>
    <t>https://podminky.urs.cz/item/CS_URS_2022_01/013274000</t>
  </si>
  <si>
    <t>013294000</t>
  </si>
  <si>
    <t>Aktualizace dokladových částí PD</t>
  </si>
  <si>
    <t>610977524</t>
  </si>
  <si>
    <t>VRN2</t>
  </si>
  <si>
    <t>Příprava staveniště</t>
  </si>
  <si>
    <t>024003006</t>
  </si>
  <si>
    <t xml:space="preserve">Přemístění školních pomůcek </t>
  </si>
  <si>
    <t>590831065</t>
  </si>
  <si>
    <t>https://podminky.urs.cz/item/CS_URS_2022_01/024003006</t>
  </si>
  <si>
    <t>Poznámka k položce:_x000d_
Přemístění krmítek, domků pro čmeláky apod.</t>
  </si>
  <si>
    <t>024003007</t>
  </si>
  <si>
    <t>Administrativní činnost pro zajištění záborů pozemků, uzavírek komunikací a dopravních opatření</t>
  </si>
  <si>
    <t>1085552783</t>
  </si>
  <si>
    <t>VRN3</t>
  </si>
  <si>
    <t>Zařízení staveniště</t>
  </si>
  <si>
    <t>030001000</t>
  </si>
  <si>
    <t>Zařízení staveniště - mobilní WC, kancelářská buňka, provizorní komunikace, uvedení do původního stavu</t>
  </si>
  <si>
    <t>1765258746</t>
  </si>
  <si>
    <t>Poznámka k položce:_x000d_
Náklady spojené se zřízením přípojek energií k objektům zařízení staveniště, vybudování případných měřících odběrných míst a zařízení, případná úprava území pro objekty ZS a vlastní vybudování objektů ZS, včetně oplocení a zabezpečení proti neoprávněnému vstupu nepovolaných osob._x000d_
Provoz zařízení staveniště – náklady na vybavení objektů ZS, ostraha staveniště, osvětlení staveniště, náklady na energie v rámci provozu ZS, náklady na úklid v prostorách ZS, náklady na potřebnou údržbu a opravy na objektech ZS a na přípojkách energií._x000d_
Odstranění objektů ZS včetně přípojek energií a jejich odvoz. Náklady na úpravu povrchů po odstranění ZS a úklid ploch ZS.</t>
  </si>
  <si>
    <t>032803000</t>
  </si>
  <si>
    <t>Ostatní vybavení staveniště - informační tabule rozměr 1,2x0,8m ( popis dle SOD), oplocení apod.</t>
  </si>
  <si>
    <t>-1278084540</t>
  </si>
  <si>
    <t>034002000</t>
  </si>
  <si>
    <t>Zabezpečení staveniště dle požadavků BOZP</t>
  </si>
  <si>
    <t>-15018126</t>
  </si>
  <si>
    <t>011</t>
  </si>
  <si>
    <t>Náklady na zajištění bezpečnosti silničního provozu</t>
  </si>
  <si>
    <t>-1211072404</t>
  </si>
  <si>
    <t>Poznámka k položce:_x000d_
Náklady na zajištění bezpečnosti silničního provozu.</t>
  </si>
  <si>
    <t>012</t>
  </si>
  <si>
    <t>Dočasné dopravní značení a zajištění příkazu trvalého DZ</t>
  </si>
  <si>
    <t>1020200658</t>
  </si>
  <si>
    <t xml:space="preserve">Poznámka k položce:_x000d_
Zřízení a instalace dočasného dopravního značení včetně případné aktualizace  projektu (dočasného dopravního značení). Součástí prací je zajištění provozu zařízení pro dočasné značení po dobu stavby a následná likvidace dočasného dopravního značení._x000d_
Včetně průběžného čištění značení po dobu realizace stavby.</t>
  </si>
  <si>
    <t>039103001</t>
  </si>
  <si>
    <t>Zábory cizích pozemků (veřejných i soukromých)</t>
  </si>
  <si>
    <t>415036909</t>
  </si>
  <si>
    <t>Poznámka k položce:_x000d_
Náklady na poplatky spojené s užíváním veřejných ploch a prostranství, pokud jsou stavebními pracemi nebo souvisejícímu činnostmi dotčeny, a to včetně užívání ploch v souvislosti s uložením stavebního materiálu nebo stavebního odpadu.</t>
  </si>
  <si>
    <t>039103002</t>
  </si>
  <si>
    <t>Náklady na vypouštění čerpané podzemní vody do veřejné kanalizace</t>
  </si>
  <si>
    <t>-1605966011</t>
  </si>
  <si>
    <t>039103003</t>
  </si>
  <si>
    <t>Dočasné zajištění podzemních sítí proti poškození</t>
  </si>
  <si>
    <t>1911347596</t>
  </si>
  <si>
    <t>VRN4</t>
  </si>
  <si>
    <t>Inženýrská činnost</t>
  </si>
  <si>
    <t>041303000.1</t>
  </si>
  <si>
    <t>Odborný bezpečnostní dohled – měření metanu</t>
  </si>
  <si>
    <t>-158905600</t>
  </si>
  <si>
    <t>https://podminky.urs.cz/item/CS_URS_2022_01/041303000.1</t>
  </si>
  <si>
    <t>Poznámka k položce:_x000d_
Při výkopových pracích.</t>
  </si>
  <si>
    <t>043002000</t>
  </si>
  <si>
    <t>Zkoušky a ostatní měření bez rozlišení, provedení všech zkoušek a revizí předepsaných PD, platnými normami, návody k obsluze apod.</t>
  </si>
  <si>
    <t>-1674550655</t>
  </si>
  <si>
    <t>Poznámka k položce:_x000d_
Např.:_x000d_
ČSN 72 1006 - Kontrola zhutnění zemin a sypanin_x000d_
ČSN 73 6175 - Měření rovnosti povrchu vozovky latí_x000d_
ČSN 73 6192 - Rázová zatěžovací zkouška netuhých vozovek a podloží_x000d_
ČSN EN 1610 - Provádění stok a kanalizačních přípojek a jejich zkoušení_x000d_
ČSN EN 206 - Beton - Specifikace, vlastnosti, výroba a shoda</t>
  </si>
  <si>
    <t>043134000</t>
  </si>
  <si>
    <t>Zkoušky zatěžovací</t>
  </si>
  <si>
    <t>-371103571</t>
  </si>
  <si>
    <t>https://podminky.urs.cz/item/CS_URS_2022_01/043134000</t>
  </si>
  <si>
    <t>Poznámka k položce:_x000d_
Statická zátěžová zkouška dle ČSN 72 1006.</t>
  </si>
  <si>
    <t>045303000</t>
  </si>
  <si>
    <t>Koordinační a kompletační činnost dodavatele</t>
  </si>
  <si>
    <t>528002942</t>
  </si>
  <si>
    <t>https://podminky.urs.cz/item/CS_URS_2022_01/045303000</t>
  </si>
  <si>
    <t>049103000</t>
  </si>
  <si>
    <t>Náklady vzniklé v souvislosti s realizací stavby - dle požadavků Stavebního úřadu nebo správců sítí a pozemků</t>
  </si>
  <si>
    <t>-929485573</t>
  </si>
  <si>
    <t>VRN7</t>
  </si>
  <si>
    <t>Provozní vlivy</t>
  </si>
  <si>
    <t>071103000</t>
  </si>
  <si>
    <t>Provoz investora a třetích osob</t>
  </si>
  <si>
    <t>-735547832</t>
  </si>
  <si>
    <t>079002001</t>
  </si>
  <si>
    <t>Uvedení všech povrchů dotčených stavbou do původního stavu</t>
  </si>
  <si>
    <t>-73655859</t>
  </si>
  <si>
    <t>Poznámka k položce:_x000d_
Komunikace, chodníky, zeleň, příkopy, propustky, včetně opravy, údržby a průběžného čištění, kropení komunikací užívaných v průběhu stavby.</t>
  </si>
  <si>
    <t>VRN9</t>
  </si>
  <si>
    <t>Ostatní náklady</t>
  </si>
  <si>
    <t>094002001</t>
  </si>
  <si>
    <t>Úklid staveniště před protokolárním předáním a převzetím díla</t>
  </si>
  <si>
    <t>-1702145661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</si>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</sst>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40" fillId="2" borderId="20" xfId="0" applyFont="1" applyFill="1" applyBorder="1" applyAlignment="1" applyProtection="1">
      <alignment horizontal="left" vertical="center"/>
      <protection locked="0"/>
    </xf>
    <xf numFmtId="0" fontId="40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40" fillId="2" borderId="23" xfId="0" applyNumberFormat="1" applyFont="1" applyFill="1" applyBorder="1" applyAlignment="1" applyProtection="1">
      <alignment vertical="center"/>
      <protection locked="0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121" TargetMode="External" /><Relationship Id="rId2" Type="http://schemas.openxmlformats.org/officeDocument/2006/relationships/hyperlink" Target="https://podminky.urs.cz/item/CS_URS_2022_01/111251101" TargetMode="External" /><Relationship Id="rId3" Type="http://schemas.openxmlformats.org/officeDocument/2006/relationships/hyperlink" Target="https://podminky.urs.cz/item/CS_URS_2022_01/112151113" TargetMode="External" /><Relationship Id="rId4" Type="http://schemas.openxmlformats.org/officeDocument/2006/relationships/hyperlink" Target="https://podminky.urs.cz/item/CS_URS_2022_01/112151114" TargetMode="External" /><Relationship Id="rId5" Type="http://schemas.openxmlformats.org/officeDocument/2006/relationships/hyperlink" Target="https://podminky.urs.cz/item/CS_URS_2022_01/112201113" TargetMode="External" /><Relationship Id="rId6" Type="http://schemas.openxmlformats.org/officeDocument/2006/relationships/hyperlink" Target="https://podminky.urs.cz/item/CS_URS_2022_01/112201114" TargetMode="External" /><Relationship Id="rId7" Type="http://schemas.openxmlformats.org/officeDocument/2006/relationships/hyperlink" Target="https://podminky.urs.cz/item/CS_URS_2022_01/113106171" TargetMode="External" /><Relationship Id="rId8" Type="http://schemas.openxmlformats.org/officeDocument/2006/relationships/hyperlink" Target="https://podminky.urs.cz/item/CS_URS_2022_01/113107212" TargetMode="External" /><Relationship Id="rId9" Type="http://schemas.openxmlformats.org/officeDocument/2006/relationships/hyperlink" Target="https://podminky.urs.cz/item/CS_URS_2022_01/113107222" TargetMode="External" /><Relationship Id="rId10" Type="http://schemas.openxmlformats.org/officeDocument/2006/relationships/hyperlink" Target="https://podminky.urs.cz/item/CS_URS_2022_01/113107230" TargetMode="External" /><Relationship Id="rId11" Type="http://schemas.openxmlformats.org/officeDocument/2006/relationships/hyperlink" Target="https://podminky.urs.cz/item/CS_URS_2022_01/113107241" TargetMode="External" /><Relationship Id="rId12" Type="http://schemas.openxmlformats.org/officeDocument/2006/relationships/hyperlink" Target="https://podminky.urs.cz/item/CS_URS_2022_01/113154122" TargetMode="External" /><Relationship Id="rId13" Type="http://schemas.openxmlformats.org/officeDocument/2006/relationships/hyperlink" Target="https://podminky.urs.cz/item/CS_URS_2022_01/113202111" TargetMode="External" /><Relationship Id="rId14" Type="http://schemas.openxmlformats.org/officeDocument/2006/relationships/hyperlink" Target="https://podminky.urs.cz/item/CS_URS_2022_01/121151123" TargetMode="External" /><Relationship Id="rId15" Type="http://schemas.openxmlformats.org/officeDocument/2006/relationships/hyperlink" Target="https://podminky.urs.cz/item/CS_URS_2022_01/122252204" TargetMode="External" /><Relationship Id="rId16" Type="http://schemas.openxmlformats.org/officeDocument/2006/relationships/hyperlink" Target="https://podminky.urs.cz/item/CS_URS_2022_01/132251101" TargetMode="External" /><Relationship Id="rId17" Type="http://schemas.openxmlformats.org/officeDocument/2006/relationships/hyperlink" Target="https://podminky.urs.cz/item/CS_URS_2022_01/162201402" TargetMode="External" /><Relationship Id="rId18" Type="http://schemas.openxmlformats.org/officeDocument/2006/relationships/hyperlink" Target="https://podminky.urs.cz/item/CS_URS_2022_01/162201412" TargetMode="External" /><Relationship Id="rId19" Type="http://schemas.openxmlformats.org/officeDocument/2006/relationships/hyperlink" Target="https://podminky.urs.cz/item/CS_URS_2022_01/162201422" TargetMode="External" /><Relationship Id="rId20" Type="http://schemas.openxmlformats.org/officeDocument/2006/relationships/hyperlink" Target="https://podminky.urs.cz/item/CS_URS_2022_01/162301501" TargetMode="External" /><Relationship Id="rId21" Type="http://schemas.openxmlformats.org/officeDocument/2006/relationships/hyperlink" Target="https://podminky.urs.cz/item/CS_URS_2022_01/162301932" TargetMode="External" /><Relationship Id="rId22" Type="http://schemas.openxmlformats.org/officeDocument/2006/relationships/hyperlink" Target="https://podminky.urs.cz/item/CS_URS_2022_01/162301952" TargetMode="External" /><Relationship Id="rId23" Type="http://schemas.openxmlformats.org/officeDocument/2006/relationships/hyperlink" Target="https://podminky.urs.cz/item/CS_URS_2022_01/162301972" TargetMode="External" /><Relationship Id="rId24" Type="http://schemas.openxmlformats.org/officeDocument/2006/relationships/hyperlink" Target="https://podminky.urs.cz/item/CS_URS_2022_01/162301981" TargetMode="External" /><Relationship Id="rId25" Type="http://schemas.openxmlformats.org/officeDocument/2006/relationships/hyperlink" Target="https://podminky.urs.cz/item/CS_URS_2022_01/162751117" TargetMode="External" /><Relationship Id="rId26" Type="http://schemas.openxmlformats.org/officeDocument/2006/relationships/hyperlink" Target="https://podminky.urs.cz/item/CS_URS_2022_01/167151111" TargetMode="External" /><Relationship Id="rId27" Type="http://schemas.openxmlformats.org/officeDocument/2006/relationships/hyperlink" Target="https://podminky.urs.cz/item/CS_URS_2022_01/167151121" TargetMode="External" /><Relationship Id="rId28" Type="http://schemas.openxmlformats.org/officeDocument/2006/relationships/hyperlink" Target="https://podminky.urs.cz/item/CS_URS_2022_01/171201201" TargetMode="External" /><Relationship Id="rId29" Type="http://schemas.openxmlformats.org/officeDocument/2006/relationships/hyperlink" Target="https://podminky.urs.cz/item/CS_URS_2022_01/171201231" TargetMode="External" /><Relationship Id="rId30" Type="http://schemas.openxmlformats.org/officeDocument/2006/relationships/hyperlink" Target="https://podminky.urs.cz/item/CS_URS_2022_01/174151101" TargetMode="External" /><Relationship Id="rId31" Type="http://schemas.openxmlformats.org/officeDocument/2006/relationships/hyperlink" Target="https://podminky.urs.cz/item/CS_URS_2022_01/181411121" TargetMode="External" /><Relationship Id="rId32" Type="http://schemas.openxmlformats.org/officeDocument/2006/relationships/hyperlink" Target="https://podminky.urs.cz/item/CS_URS_2022_01/181951112" TargetMode="External" /><Relationship Id="rId33" Type="http://schemas.openxmlformats.org/officeDocument/2006/relationships/hyperlink" Target="https://podminky.urs.cz/item/CS_URS_2022_01/182303111" TargetMode="External" /><Relationship Id="rId34" Type="http://schemas.openxmlformats.org/officeDocument/2006/relationships/hyperlink" Target="https://podminky.urs.cz/item/CS_URS_2022_01/185803111" TargetMode="External" /><Relationship Id="rId35" Type="http://schemas.openxmlformats.org/officeDocument/2006/relationships/hyperlink" Target="https://podminky.urs.cz/item/CS_URS_2022_01/185803211" TargetMode="External" /><Relationship Id="rId36" Type="http://schemas.openxmlformats.org/officeDocument/2006/relationships/hyperlink" Target="https://podminky.urs.cz/item/CS_URS_2022_01/212752701" TargetMode="External" /><Relationship Id="rId37" Type="http://schemas.openxmlformats.org/officeDocument/2006/relationships/hyperlink" Target="https://podminky.urs.cz/item/CS_URS_2022_01/274313711" TargetMode="External" /><Relationship Id="rId38" Type="http://schemas.openxmlformats.org/officeDocument/2006/relationships/hyperlink" Target="https://podminky.urs.cz/item/CS_URS_2022_01/564201111" TargetMode="External" /><Relationship Id="rId39" Type="http://schemas.openxmlformats.org/officeDocument/2006/relationships/hyperlink" Target="https://podminky.urs.cz/item/CS_URS_2022_01/564851111" TargetMode="External" /><Relationship Id="rId40" Type="http://schemas.openxmlformats.org/officeDocument/2006/relationships/hyperlink" Target="https://podminky.urs.cz/item/CS_URS_2022_01/564861111" TargetMode="External" /><Relationship Id="rId41" Type="http://schemas.openxmlformats.org/officeDocument/2006/relationships/hyperlink" Target="https://podminky.urs.cz/item/CS_URS_2022_01/564871116" TargetMode="External" /><Relationship Id="rId42" Type="http://schemas.openxmlformats.org/officeDocument/2006/relationships/hyperlink" Target="https://podminky.urs.cz/item/CS_URS_2022_01/565155111" TargetMode="External" /><Relationship Id="rId43" Type="http://schemas.openxmlformats.org/officeDocument/2006/relationships/hyperlink" Target="https://podminky.urs.cz/item/CS_URS_2022_01/573191111" TargetMode="External" /><Relationship Id="rId44" Type="http://schemas.openxmlformats.org/officeDocument/2006/relationships/hyperlink" Target="https://podminky.urs.cz/item/CS_URS_2022_01/573211108" TargetMode="External" /><Relationship Id="rId45" Type="http://schemas.openxmlformats.org/officeDocument/2006/relationships/hyperlink" Target="https://podminky.urs.cz/item/CS_URS_2022_01/577134131" TargetMode="External" /><Relationship Id="rId46" Type="http://schemas.openxmlformats.org/officeDocument/2006/relationships/hyperlink" Target="https://podminky.urs.cz/item/CS_URS_2022_01/596211253" TargetMode="External" /><Relationship Id="rId47" Type="http://schemas.openxmlformats.org/officeDocument/2006/relationships/hyperlink" Target="https://podminky.urs.cz/item/CS_URS_2022_01/596212212" TargetMode="External" /><Relationship Id="rId48" Type="http://schemas.openxmlformats.org/officeDocument/2006/relationships/hyperlink" Target="https://podminky.urs.cz/item/CS_URS_2022_01/596212214" TargetMode="External" /><Relationship Id="rId49" Type="http://schemas.openxmlformats.org/officeDocument/2006/relationships/hyperlink" Target="https://podminky.urs.cz/item/CS_URS_2022_01/916131213" TargetMode="External" /><Relationship Id="rId50" Type="http://schemas.openxmlformats.org/officeDocument/2006/relationships/hyperlink" Target="https://podminky.urs.cz/item/CS_URS_2022_01/916231213" TargetMode="External" /><Relationship Id="rId51" Type="http://schemas.openxmlformats.org/officeDocument/2006/relationships/hyperlink" Target="https://podminky.urs.cz/item/CS_URS_2022_01/961044111" TargetMode="External" /><Relationship Id="rId52" Type="http://schemas.openxmlformats.org/officeDocument/2006/relationships/hyperlink" Target="https://podminky.urs.cz/item/CS_URS_2022_01/966071711" TargetMode="External" /><Relationship Id="rId53" Type="http://schemas.openxmlformats.org/officeDocument/2006/relationships/hyperlink" Target="https://podminky.urs.cz/item/CS_URS_2022_01/966072811" TargetMode="External" /><Relationship Id="rId54" Type="http://schemas.openxmlformats.org/officeDocument/2006/relationships/hyperlink" Target="https://podminky.urs.cz/item/CS_URS_2022_01/997221551" TargetMode="External" /><Relationship Id="rId55" Type="http://schemas.openxmlformats.org/officeDocument/2006/relationships/hyperlink" Target="https://podminky.urs.cz/item/CS_URS_2022_01/997221559" TargetMode="External" /><Relationship Id="rId56" Type="http://schemas.openxmlformats.org/officeDocument/2006/relationships/hyperlink" Target="https://podminky.urs.cz/item/CS_URS_2022_01/997221611" TargetMode="External" /><Relationship Id="rId57" Type="http://schemas.openxmlformats.org/officeDocument/2006/relationships/hyperlink" Target="https://podminky.urs.cz/item/CS_URS_2022_01/997013871" TargetMode="External" /><Relationship Id="rId58" Type="http://schemas.openxmlformats.org/officeDocument/2006/relationships/hyperlink" Target="https://podminky.urs.cz/item/CS_URS_2022_01/997221861" TargetMode="External" /><Relationship Id="rId59" Type="http://schemas.openxmlformats.org/officeDocument/2006/relationships/hyperlink" Target="https://podminky.urs.cz/item/CS_URS_2022_01/997221873" TargetMode="External" /><Relationship Id="rId60" Type="http://schemas.openxmlformats.org/officeDocument/2006/relationships/hyperlink" Target="https://podminky.urs.cz/item/CS_URS_2022_01/997221875" TargetMode="External" /><Relationship Id="rId61" Type="http://schemas.openxmlformats.org/officeDocument/2006/relationships/hyperlink" Target="https://podminky.urs.cz/item/CS_URS_2022_01/998223011" TargetMode="External" /><Relationship Id="rId6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2252204" TargetMode="External" /><Relationship Id="rId2" Type="http://schemas.openxmlformats.org/officeDocument/2006/relationships/hyperlink" Target="https://podminky.urs.cz/item/CS_URS_2022_01/162751117" TargetMode="External" /><Relationship Id="rId3" Type="http://schemas.openxmlformats.org/officeDocument/2006/relationships/hyperlink" Target="https://podminky.urs.cz/item/CS_URS_2022_01/167151111" TargetMode="External" /><Relationship Id="rId4" Type="http://schemas.openxmlformats.org/officeDocument/2006/relationships/hyperlink" Target="https://podminky.urs.cz/item/CS_URS_2022_01/167151121" TargetMode="External" /><Relationship Id="rId5" Type="http://schemas.openxmlformats.org/officeDocument/2006/relationships/hyperlink" Target="https://podminky.urs.cz/item/CS_URS_2022_01/171201201" TargetMode="External" /><Relationship Id="rId6" Type="http://schemas.openxmlformats.org/officeDocument/2006/relationships/hyperlink" Target="https://podminky.urs.cz/item/CS_URS_2022_01/171201231" TargetMode="External" /><Relationship Id="rId7" Type="http://schemas.openxmlformats.org/officeDocument/2006/relationships/hyperlink" Target="https://podminky.urs.cz/item/CS_URS_2022_01/181202305" TargetMode="External" /><Relationship Id="rId8" Type="http://schemas.openxmlformats.org/officeDocument/2006/relationships/hyperlink" Target="https://podminky.urs.cz/item/CS_URS_2022_01/564851111" TargetMode="External" /><Relationship Id="rId9" Type="http://schemas.openxmlformats.org/officeDocument/2006/relationships/hyperlink" Target="https://podminky.urs.cz/item/CS_URS_2022_01/919726227" TargetMode="External" /><Relationship Id="rId1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31213701" TargetMode="External" /><Relationship Id="rId2" Type="http://schemas.openxmlformats.org/officeDocument/2006/relationships/hyperlink" Target="https://podminky.urs.cz/item/CS_URS_2022_01/162751117" TargetMode="External" /><Relationship Id="rId3" Type="http://schemas.openxmlformats.org/officeDocument/2006/relationships/hyperlink" Target="https://podminky.urs.cz/item/CS_URS_2022_01/167151111" TargetMode="External" /><Relationship Id="rId4" Type="http://schemas.openxmlformats.org/officeDocument/2006/relationships/hyperlink" Target="https://podminky.urs.cz/item/CS_URS_2022_01/167151121" TargetMode="External" /><Relationship Id="rId5" Type="http://schemas.openxmlformats.org/officeDocument/2006/relationships/hyperlink" Target="https://podminky.urs.cz/item/CS_URS_2022_01/171201201" TargetMode="External" /><Relationship Id="rId6" Type="http://schemas.openxmlformats.org/officeDocument/2006/relationships/hyperlink" Target="https://podminky.urs.cz/item/CS_URS_2022_01/171201231" TargetMode="External" /><Relationship Id="rId7" Type="http://schemas.openxmlformats.org/officeDocument/2006/relationships/hyperlink" Target="https://podminky.urs.cz/item/CS_URS_2022_01/275313511" TargetMode="External" /><Relationship Id="rId8" Type="http://schemas.openxmlformats.org/officeDocument/2006/relationships/hyperlink" Target="https://podminky.urs.cz/item/CS_URS_2022_01/914111111" TargetMode="External" /><Relationship Id="rId9" Type="http://schemas.openxmlformats.org/officeDocument/2006/relationships/hyperlink" Target="https://podminky.urs.cz/item/CS_URS_2022_01/914511112" TargetMode="External" /><Relationship Id="rId1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32251101" TargetMode="External" /><Relationship Id="rId2" Type="http://schemas.openxmlformats.org/officeDocument/2006/relationships/hyperlink" Target="https://podminky.urs.cz/item/CS_URS_2022_01/162751117" TargetMode="External" /><Relationship Id="rId3" Type="http://schemas.openxmlformats.org/officeDocument/2006/relationships/hyperlink" Target="https://podminky.urs.cz/item/CS_URS_2022_01/167151111" TargetMode="External" /><Relationship Id="rId4" Type="http://schemas.openxmlformats.org/officeDocument/2006/relationships/hyperlink" Target="https://podminky.urs.cz/item/CS_URS_2022_01/167151121" TargetMode="External" /><Relationship Id="rId5" Type="http://schemas.openxmlformats.org/officeDocument/2006/relationships/hyperlink" Target="https://podminky.urs.cz/item/CS_URS_2022_01/171201201" TargetMode="External" /><Relationship Id="rId6" Type="http://schemas.openxmlformats.org/officeDocument/2006/relationships/hyperlink" Target="https://podminky.urs.cz/item/CS_URS_2022_01/171201231" TargetMode="External" /><Relationship Id="rId7" Type="http://schemas.openxmlformats.org/officeDocument/2006/relationships/hyperlink" Target="https://podminky.urs.cz/item/CS_URS_2022_01/174151101" TargetMode="External" /><Relationship Id="rId8" Type="http://schemas.openxmlformats.org/officeDocument/2006/relationships/hyperlink" Target="https://podminky.urs.cz/item/CS_URS_2022_01/181951112" TargetMode="External" /><Relationship Id="rId9" Type="http://schemas.openxmlformats.org/officeDocument/2006/relationships/hyperlink" Target="https://podminky.urs.cz/item/CS_URS_2022_01/274321611" TargetMode="External" /><Relationship Id="rId10" Type="http://schemas.openxmlformats.org/officeDocument/2006/relationships/hyperlink" Target="https://podminky.urs.cz/item/CS_URS_2022_01/274362021" TargetMode="External" /><Relationship Id="rId11" Type="http://schemas.openxmlformats.org/officeDocument/2006/relationships/hyperlink" Target="https://podminky.urs.cz/item/CS_URS_2022_01/339921132" TargetMode="External" /><Relationship Id="rId12" Type="http://schemas.openxmlformats.org/officeDocument/2006/relationships/hyperlink" Target="https://podminky.urs.cz/item/CS_URS_2022_01/339921133" TargetMode="External" /><Relationship Id="rId13" Type="http://schemas.openxmlformats.org/officeDocument/2006/relationships/hyperlink" Target="https://podminky.urs.cz/item/CS_URS_2022_01/339921134" TargetMode="External" /><Relationship Id="rId14" Type="http://schemas.openxmlformats.org/officeDocument/2006/relationships/hyperlink" Target="https://podminky.urs.cz/item/CS_URS_2022_01/433121121" TargetMode="External" /><Relationship Id="rId15" Type="http://schemas.openxmlformats.org/officeDocument/2006/relationships/hyperlink" Target="https://podminky.urs.cz/item/CS_URS_2022_01/961055111" TargetMode="External" /><Relationship Id="rId16" Type="http://schemas.openxmlformats.org/officeDocument/2006/relationships/hyperlink" Target="https://podminky.urs.cz/item/CS_URS_2022_01/963042819" TargetMode="External" /><Relationship Id="rId17" Type="http://schemas.openxmlformats.org/officeDocument/2006/relationships/hyperlink" Target="https://podminky.urs.cz/item/CS_URS_2022_01/997221571" TargetMode="External" /><Relationship Id="rId18" Type="http://schemas.openxmlformats.org/officeDocument/2006/relationships/hyperlink" Target="https://podminky.urs.cz/item/CS_URS_2022_01/997221579" TargetMode="External" /><Relationship Id="rId19" Type="http://schemas.openxmlformats.org/officeDocument/2006/relationships/hyperlink" Target="https://podminky.urs.cz/item/CS_URS_2022_01/997221612" TargetMode="External" /><Relationship Id="rId20" Type="http://schemas.openxmlformats.org/officeDocument/2006/relationships/hyperlink" Target="https://podminky.urs.cz/item/CS_URS_2022_01/997221861" TargetMode="External" /><Relationship Id="rId21" Type="http://schemas.openxmlformats.org/officeDocument/2006/relationships/hyperlink" Target="https://podminky.urs.cz/item/CS_URS_2022_01/997221862" TargetMode="External" /><Relationship Id="rId22" Type="http://schemas.openxmlformats.org/officeDocument/2006/relationships/hyperlink" Target="https://podminky.urs.cz/item/CS_URS_2022_01/998152111" TargetMode="External" /><Relationship Id="rId23" Type="http://schemas.openxmlformats.org/officeDocument/2006/relationships/hyperlink" Target="https://podminky.urs.cz/item/CS_URS_2022_01/767220430" TargetMode="External" /><Relationship Id="rId2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3151115" TargetMode="External" /><Relationship Id="rId2" Type="http://schemas.openxmlformats.org/officeDocument/2006/relationships/hyperlink" Target="https://podminky.urs.cz/item/CS_URS_2022_01/184102114" TargetMode="External" /><Relationship Id="rId3" Type="http://schemas.openxmlformats.org/officeDocument/2006/relationships/hyperlink" Target="https://podminky.urs.cz/item/CS_URS_2022_01/184215132" TargetMode="External" /><Relationship Id="rId4" Type="http://schemas.openxmlformats.org/officeDocument/2006/relationships/hyperlink" Target="https://podminky.urs.cz/item/CS_URS_2022_01/184501121" TargetMode="External" /><Relationship Id="rId5" Type="http://schemas.openxmlformats.org/officeDocument/2006/relationships/hyperlink" Target="https://podminky.urs.cz/item/CS_URS_2022_01/184801121" TargetMode="External" /><Relationship Id="rId6" Type="http://schemas.openxmlformats.org/officeDocument/2006/relationships/hyperlink" Target="https://podminky.urs.cz/item/CS_URS_2022_01/184818243" TargetMode="External" /><Relationship Id="rId7" Type="http://schemas.openxmlformats.org/officeDocument/2006/relationships/hyperlink" Target="https://podminky.urs.cz/item/CS_URS_2022_01/184851522" TargetMode="External" /><Relationship Id="rId8" Type="http://schemas.openxmlformats.org/officeDocument/2006/relationships/hyperlink" Target="https://podminky.urs.cz/item/CS_URS_2022_01/184911421" TargetMode="External" /><Relationship Id="rId9" Type="http://schemas.openxmlformats.org/officeDocument/2006/relationships/hyperlink" Target="https://podminky.urs.cz/item/CS_URS_2022_01/185802114" TargetMode="External" /><Relationship Id="rId10" Type="http://schemas.openxmlformats.org/officeDocument/2006/relationships/hyperlink" Target="https://podminky.urs.cz/item/CS_URS_2022_01/185851121" TargetMode="External" /><Relationship Id="rId11" Type="http://schemas.openxmlformats.org/officeDocument/2006/relationships/hyperlink" Target="https://podminky.urs.cz/item/CS_URS_2022_01/998231311" TargetMode="External" /><Relationship Id="rId1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2251102" TargetMode="External" /><Relationship Id="rId2" Type="http://schemas.openxmlformats.org/officeDocument/2006/relationships/hyperlink" Target="https://podminky.urs.cz/item/CS_URS_2022_01/122411101" TargetMode="External" /><Relationship Id="rId3" Type="http://schemas.openxmlformats.org/officeDocument/2006/relationships/hyperlink" Target="https://podminky.urs.cz/item/CS_URS_2022_01/131213701" TargetMode="External" /><Relationship Id="rId4" Type="http://schemas.openxmlformats.org/officeDocument/2006/relationships/hyperlink" Target="https://podminky.urs.cz/item/CS_URS_2022_01/132251101" TargetMode="External" /><Relationship Id="rId5" Type="http://schemas.openxmlformats.org/officeDocument/2006/relationships/hyperlink" Target="https://podminky.urs.cz/item/CS_URS_2022_01/151811133" TargetMode="External" /><Relationship Id="rId6" Type="http://schemas.openxmlformats.org/officeDocument/2006/relationships/hyperlink" Target="https://podminky.urs.cz/item/CS_URS_2022_01/151811233" TargetMode="External" /><Relationship Id="rId7" Type="http://schemas.openxmlformats.org/officeDocument/2006/relationships/hyperlink" Target="https://podminky.urs.cz/item/CS_URS_2022_01/162751117" TargetMode="External" /><Relationship Id="rId8" Type="http://schemas.openxmlformats.org/officeDocument/2006/relationships/hyperlink" Target="https://podminky.urs.cz/item/CS_URS_2022_01/167151111" TargetMode="External" /><Relationship Id="rId9" Type="http://schemas.openxmlformats.org/officeDocument/2006/relationships/hyperlink" Target="https://podminky.urs.cz/item/CS_URS_2022_01/167151121" TargetMode="External" /><Relationship Id="rId10" Type="http://schemas.openxmlformats.org/officeDocument/2006/relationships/hyperlink" Target="https://podminky.urs.cz/item/CS_URS_2022_01/171201201" TargetMode="External" /><Relationship Id="rId11" Type="http://schemas.openxmlformats.org/officeDocument/2006/relationships/hyperlink" Target="https://podminky.urs.cz/item/CS_URS_2022_01/171201231" TargetMode="External" /><Relationship Id="rId12" Type="http://schemas.openxmlformats.org/officeDocument/2006/relationships/hyperlink" Target="https://podminky.urs.cz/item/CS_URS_2022_01/174151101" TargetMode="External" /><Relationship Id="rId13" Type="http://schemas.openxmlformats.org/officeDocument/2006/relationships/hyperlink" Target="https://podminky.urs.cz/item/CS_URS_2022_01/175111101" TargetMode="External" /><Relationship Id="rId14" Type="http://schemas.openxmlformats.org/officeDocument/2006/relationships/hyperlink" Target="https://podminky.urs.cz/item/CS_URS_2022_01/181951112" TargetMode="External" /><Relationship Id="rId15" Type="http://schemas.openxmlformats.org/officeDocument/2006/relationships/hyperlink" Target="https://podminky.urs.cz/item/CS_URS_2022_01/212751106" TargetMode="External" /><Relationship Id="rId16" Type="http://schemas.openxmlformats.org/officeDocument/2006/relationships/hyperlink" Target="https://podminky.urs.cz/item/CS_URS_2022_01/359901211" TargetMode="External" /><Relationship Id="rId17" Type="http://schemas.openxmlformats.org/officeDocument/2006/relationships/hyperlink" Target="https://podminky.urs.cz/item/CS_URS_2022_01/382413111" TargetMode="External" /><Relationship Id="rId18" Type="http://schemas.openxmlformats.org/officeDocument/2006/relationships/hyperlink" Target="https://podminky.urs.cz/item/CS_URS_2022_01/451573111" TargetMode="External" /><Relationship Id="rId19" Type="http://schemas.openxmlformats.org/officeDocument/2006/relationships/hyperlink" Target="https://podminky.urs.cz/item/CS_URS_2022_01/452323151" TargetMode="External" /><Relationship Id="rId20" Type="http://schemas.openxmlformats.org/officeDocument/2006/relationships/hyperlink" Target="https://podminky.urs.cz/item/CS_URS_2022_01/452323161" TargetMode="External" /><Relationship Id="rId21" Type="http://schemas.openxmlformats.org/officeDocument/2006/relationships/hyperlink" Target="https://podminky.urs.cz/item/CS_URS_2022_01/452353101" TargetMode="External" /><Relationship Id="rId22" Type="http://schemas.openxmlformats.org/officeDocument/2006/relationships/hyperlink" Target="https://podminky.urs.cz/item/CS_URS_2022_01/452368211" TargetMode="External" /><Relationship Id="rId23" Type="http://schemas.openxmlformats.org/officeDocument/2006/relationships/hyperlink" Target="https://podminky.urs.cz/item/CS_URS_2022_01/871265231" TargetMode="External" /><Relationship Id="rId24" Type="http://schemas.openxmlformats.org/officeDocument/2006/relationships/hyperlink" Target="https://podminky.urs.cz/item/CS_URS_2022_01/871315241" TargetMode="External" /><Relationship Id="rId25" Type="http://schemas.openxmlformats.org/officeDocument/2006/relationships/hyperlink" Target="https://podminky.urs.cz/item/CS_URS_2022_01/877355121" TargetMode="External" /><Relationship Id="rId26" Type="http://schemas.openxmlformats.org/officeDocument/2006/relationships/hyperlink" Target="https://podminky.urs.cz/item/CS_URS_2022_01/894812201" TargetMode="External" /><Relationship Id="rId27" Type="http://schemas.openxmlformats.org/officeDocument/2006/relationships/hyperlink" Target="https://podminky.urs.cz/item/CS_URS_2022_01/894812237" TargetMode="External" /><Relationship Id="rId28" Type="http://schemas.openxmlformats.org/officeDocument/2006/relationships/hyperlink" Target="https://podminky.urs.cz/item/CS_URS_2022_01/894812241" TargetMode="External" /><Relationship Id="rId29" Type="http://schemas.openxmlformats.org/officeDocument/2006/relationships/hyperlink" Target="https://podminky.urs.cz/item/CS_URS_2022_01/894812249" TargetMode="External" /><Relationship Id="rId30" Type="http://schemas.openxmlformats.org/officeDocument/2006/relationships/hyperlink" Target="https://podminky.urs.cz/item/CS_URS_2022_01/894812262" TargetMode="External" /><Relationship Id="rId31" Type="http://schemas.openxmlformats.org/officeDocument/2006/relationships/hyperlink" Target="https://podminky.urs.cz/item/CS_URS_2022_01/899620141" TargetMode="External" /><Relationship Id="rId32" Type="http://schemas.openxmlformats.org/officeDocument/2006/relationships/hyperlink" Target="https://podminky.urs.cz/item/CS_URS_2022_01/919726123" TargetMode="External" /><Relationship Id="rId33" Type="http://schemas.openxmlformats.org/officeDocument/2006/relationships/hyperlink" Target="https://podminky.urs.cz/item/CS_URS_2022_01/998276101" TargetMode="External" /><Relationship Id="rId34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9003227" TargetMode="External" /><Relationship Id="rId2" Type="http://schemas.openxmlformats.org/officeDocument/2006/relationships/hyperlink" Target="https://podminky.urs.cz/item/CS_URS_2022_01/119003228" TargetMode="External" /><Relationship Id="rId3" Type="http://schemas.openxmlformats.org/officeDocument/2006/relationships/hyperlink" Target="https://podminky.urs.cz/item/CS_URS_2022_01/119004121" TargetMode="External" /><Relationship Id="rId4" Type="http://schemas.openxmlformats.org/officeDocument/2006/relationships/hyperlink" Target="https://podminky.urs.cz/item/CS_URS_2022_01/119004122" TargetMode="External" /><Relationship Id="rId5" Type="http://schemas.openxmlformats.org/officeDocument/2006/relationships/hyperlink" Target="https://podminky.urs.cz/item/CS_URS_2022_01/184818232" TargetMode="External" /><Relationship Id="rId6" Type="http://schemas.openxmlformats.org/officeDocument/2006/relationships/hyperlink" Target="https://podminky.urs.cz/item/CS_URS_2022_01/938908411" TargetMode="External" /><Relationship Id="rId7" Type="http://schemas.openxmlformats.org/officeDocument/2006/relationships/hyperlink" Target="https://podminky.urs.cz/item/CS_URS_2022_01/011214000" TargetMode="External" /><Relationship Id="rId8" Type="http://schemas.openxmlformats.org/officeDocument/2006/relationships/hyperlink" Target="https://podminky.urs.cz/item/CS_URS_2022_01/011503002" TargetMode="External" /><Relationship Id="rId9" Type="http://schemas.openxmlformats.org/officeDocument/2006/relationships/hyperlink" Target="https://podminky.urs.cz/item/CS_URS_2022_01/011503003" TargetMode="External" /><Relationship Id="rId10" Type="http://schemas.openxmlformats.org/officeDocument/2006/relationships/hyperlink" Target="https://podminky.urs.cz/item/CS_URS_2022_01/012103000" TargetMode="External" /><Relationship Id="rId11" Type="http://schemas.openxmlformats.org/officeDocument/2006/relationships/hyperlink" Target="https://podminky.urs.cz/item/CS_URS_2022_01/012303000" TargetMode="External" /><Relationship Id="rId12" Type="http://schemas.openxmlformats.org/officeDocument/2006/relationships/hyperlink" Target="https://podminky.urs.cz/item/CS_URS_2022_01/013244000" TargetMode="External" /><Relationship Id="rId13" Type="http://schemas.openxmlformats.org/officeDocument/2006/relationships/hyperlink" Target="https://podminky.urs.cz/item/CS_URS_2022_01/013254000.1" TargetMode="External" /><Relationship Id="rId14" Type="http://schemas.openxmlformats.org/officeDocument/2006/relationships/hyperlink" Target="https://podminky.urs.cz/item/CS_URS_2022_01/013254000.2" TargetMode="External" /><Relationship Id="rId15" Type="http://schemas.openxmlformats.org/officeDocument/2006/relationships/hyperlink" Target="https://podminky.urs.cz/item/CS_URS_2022_01/013254001" TargetMode="External" /><Relationship Id="rId16" Type="http://schemas.openxmlformats.org/officeDocument/2006/relationships/hyperlink" Target="https://podminky.urs.cz/item/CS_URS_2022_01/013274000" TargetMode="External" /><Relationship Id="rId17" Type="http://schemas.openxmlformats.org/officeDocument/2006/relationships/hyperlink" Target="https://podminky.urs.cz/item/CS_URS_2022_01/024003006" TargetMode="External" /><Relationship Id="rId18" Type="http://schemas.openxmlformats.org/officeDocument/2006/relationships/hyperlink" Target="https://podminky.urs.cz/item/CS_URS_2022_01/041303000.1" TargetMode="External" /><Relationship Id="rId19" Type="http://schemas.openxmlformats.org/officeDocument/2006/relationships/hyperlink" Target="https://podminky.urs.cz/item/CS_URS_2022_01/043134000" TargetMode="External" /><Relationship Id="rId20" Type="http://schemas.openxmlformats.org/officeDocument/2006/relationships/hyperlink" Target="https://podminky.urs.cz/item/CS_URS_2022_01/045303000" TargetMode="External" /><Relationship Id="rId2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216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Parkoviště za školou, ul. V Zálomu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ul. V Zálomu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22. 4. 2022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5.6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Statutární město Ostrava, MO Ostrava - Jih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Dopravní projekce Bojko s.r.o.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ROUND(AG55+SUM(AG61:AG63),2)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ROUND(AS55+SUM(AS61:AS63),2)</f>
        <v>0</v>
      </c>
      <c r="AT54" s="109">
        <f>ROUND(SUM(AV54:AW54),2)</f>
        <v>0</v>
      </c>
      <c r="AU54" s="110">
        <f>ROUND(AU55+SUM(AU61:AU63),5)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ROUND(AZ55+SUM(AZ61:AZ63),2)</f>
        <v>0</v>
      </c>
      <c r="BA54" s="109">
        <f>ROUND(BA55+SUM(BA61:BA63),2)</f>
        <v>0</v>
      </c>
      <c r="BB54" s="109">
        <f>ROUND(BB55+SUM(BB61:BB63),2)</f>
        <v>0</v>
      </c>
      <c r="BC54" s="109">
        <f>ROUND(BC55+SUM(BC61:BC63),2)</f>
        <v>0</v>
      </c>
      <c r="BD54" s="111">
        <f>ROUND(BD55+SUM(BD61:BD63),2)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7"/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ROUND(SUM(AG56:AG60),2)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78</v>
      </c>
      <c r="AR55" s="121"/>
      <c r="AS55" s="122">
        <f>ROUND(SUM(AS56:AS60),2)</f>
        <v>0</v>
      </c>
      <c r="AT55" s="123">
        <f>ROUND(SUM(AV55:AW55),2)</f>
        <v>0</v>
      </c>
      <c r="AU55" s="124">
        <f>ROUND(SUM(AU56:AU60),5)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ROUND(SUM(AZ56:AZ60),2)</f>
        <v>0</v>
      </c>
      <c r="BA55" s="123">
        <f>ROUND(SUM(BA56:BA60),2)</f>
        <v>0</v>
      </c>
      <c r="BB55" s="123">
        <f>ROUND(SUM(BB56:BB60),2)</f>
        <v>0</v>
      </c>
      <c r="BC55" s="123">
        <f>ROUND(SUM(BC56:BC60),2)</f>
        <v>0</v>
      </c>
      <c r="BD55" s="125">
        <f>ROUND(SUM(BD56:BD60),2)</f>
        <v>0</v>
      </c>
      <c r="BE55" s="7"/>
      <c r="BS55" s="126" t="s">
        <v>71</v>
      </c>
      <c r="BT55" s="126" t="s">
        <v>79</v>
      </c>
      <c r="BU55" s="126" t="s">
        <v>73</v>
      </c>
      <c r="BV55" s="126" t="s">
        <v>74</v>
      </c>
      <c r="BW55" s="126" t="s">
        <v>80</v>
      </c>
      <c r="BX55" s="126" t="s">
        <v>5</v>
      </c>
      <c r="CL55" s="126" t="s">
        <v>19</v>
      </c>
      <c r="CM55" s="126" t="s">
        <v>81</v>
      </c>
    </row>
    <row r="56" s="4" customFormat="1" ht="23.25" customHeight="1">
      <c r="A56" s="127" t="s">
        <v>82</v>
      </c>
      <c r="B56" s="66"/>
      <c r="C56" s="128"/>
      <c r="D56" s="128"/>
      <c r="E56" s="129" t="s">
        <v>83</v>
      </c>
      <c r="F56" s="129"/>
      <c r="G56" s="129"/>
      <c r="H56" s="129"/>
      <c r="I56" s="129"/>
      <c r="J56" s="128"/>
      <c r="K56" s="129" t="s">
        <v>77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'SO 101.1 - Místní komunikace'!J32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84</v>
      </c>
      <c r="AR56" s="68"/>
      <c r="AS56" s="132">
        <v>0</v>
      </c>
      <c r="AT56" s="133">
        <f>ROUND(SUM(AV56:AW56),2)</f>
        <v>0</v>
      </c>
      <c r="AU56" s="134">
        <f>'SO 101.1 - Místní komunikace'!P92</f>
        <v>0</v>
      </c>
      <c r="AV56" s="133">
        <f>'SO 101.1 - Místní komunikace'!J35</f>
        <v>0</v>
      </c>
      <c r="AW56" s="133">
        <f>'SO 101.1 - Místní komunikace'!J36</f>
        <v>0</v>
      </c>
      <c r="AX56" s="133">
        <f>'SO 101.1 - Místní komunikace'!J37</f>
        <v>0</v>
      </c>
      <c r="AY56" s="133">
        <f>'SO 101.1 - Místní komunikace'!J38</f>
        <v>0</v>
      </c>
      <c r="AZ56" s="133">
        <f>'SO 101.1 - Místní komunikace'!F35</f>
        <v>0</v>
      </c>
      <c r="BA56" s="133">
        <f>'SO 101.1 - Místní komunikace'!F36</f>
        <v>0</v>
      </c>
      <c r="BB56" s="133">
        <f>'SO 101.1 - Místní komunikace'!F37</f>
        <v>0</v>
      </c>
      <c r="BC56" s="133">
        <f>'SO 101.1 - Místní komunikace'!F38</f>
        <v>0</v>
      </c>
      <c r="BD56" s="135">
        <f>'SO 101.1 - Místní komunikace'!F39</f>
        <v>0</v>
      </c>
      <c r="BE56" s="4"/>
      <c r="BT56" s="136" t="s">
        <v>81</v>
      </c>
      <c r="BV56" s="136" t="s">
        <v>74</v>
      </c>
      <c r="BW56" s="136" t="s">
        <v>85</v>
      </c>
      <c r="BX56" s="136" t="s">
        <v>80</v>
      </c>
      <c r="CL56" s="136" t="s">
        <v>19</v>
      </c>
    </row>
    <row r="57" s="4" customFormat="1" ht="23.25" customHeight="1">
      <c r="A57" s="127" t="s">
        <v>82</v>
      </c>
      <c r="B57" s="66"/>
      <c r="C57" s="128"/>
      <c r="D57" s="128"/>
      <c r="E57" s="129" t="s">
        <v>86</v>
      </c>
      <c r="F57" s="129"/>
      <c r="G57" s="129"/>
      <c r="H57" s="129"/>
      <c r="I57" s="129"/>
      <c r="J57" s="128"/>
      <c r="K57" s="129" t="s">
        <v>87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'SO 101.2 - Místní komunik...'!J32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84</v>
      </c>
      <c r="AR57" s="68"/>
      <c r="AS57" s="132">
        <v>0</v>
      </c>
      <c r="AT57" s="133">
        <f>ROUND(SUM(AV57:AW57),2)</f>
        <v>0</v>
      </c>
      <c r="AU57" s="134">
        <f>'SO 101.2 - Místní komunik...'!P89</f>
        <v>0</v>
      </c>
      <c r="AV57" s="133">
        <f>'SO 101.2 - Místní komunik...'!J35</f>
        <v>0</v>
      </c>
      <c r="AW57" s="133">
        <f>'SO 101.2 - Místní komunik...'!J36</f>
        <v>0</v>
      </c>
      <c r="AX57" s="133">
        <f>'SO 101.2 - Místní komunik...'!J37</f>
        <v>0</v>
      </c>
      <c r="AY57" s="133">
        <f>'SO 101.2 - Místní komunik...'!J38</f>
        <v>0</v>
      </c>
      <c r="AZ57" s="133">
        <f>'SO 101.2 - Místní komunik...'!F35</f>
        <v>0</v>
      </c>
      <c r="BA57" s="133">
        <f>'SO 101.2 - Místní komunik...'!F36</f>
        <v>0</v>
      </c>
      <c r="BB57" s="133">
        <f>'SO 101.2 - Místní komunik...'!F37</f>
        <v>0</v>
      </c>
      <c r="BC57" s="133">
        <f>'SO 101.2 - Místní komunik...'!F38</f>
        <v>0</v>
      </c>
      <c r="BD57" s="135">
        <f>'SO 101.2 - Místní komunik...'!F39</f>
        <v>0</v>
      </c>
      <c r="BE57" s="4"/>
      <c r="BT57" s="136" t="s">
        <v>81</v>
      </c>
      <c r="BV57" s="136" t="s">
        <v>74</v>
      </c>
      <c r="BW57" s="136" t="s">
        <v>88</v>
      </c>
      <c r="BX57" s="136" t="s">
        <v>80</v>
      </c>
      <c r="CL57" s="136" t="s">
        <v>19</v>
      </c>
    </row>
    <row r="58" s="4" customFormat="1" ht="23.25" customHeight="1">
      <c r="A58" s="127" t="s">
        <v>82</v>
      </c>
      <c r="B58" s="66"/>
      <c r="C58" s="128"/>
      <c r="D58" s="128"/>
      <c r="E58" s="129" t="s">
        <v>89</v>
      </c>
      <c r="F58" s="129"/>
      <c r="G58" s="129"/>
      <c r="H58" s="129"/>
      <c r="I58" s="129"/>
      <c r="J58" s="128"/>
      <c r="K58" s="129" t="s">
        <v>90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'SO 101.3 - Dopravní značení'!J32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84</v>
      </c>
      <c r="AR58" s="68"/>
      <c r="AS58" s="132">
        <v>0</v>
      </c>
      <c r="AT58" s="133">
        <f>ROUND(SUM(AV58:AW58),2)</f>
        <v>0</v>
      </c>
      <c r="AU58" s="134">
        <f>'SO 101.3 - Dopravní značení'!P89</f>
        <v>0</v>
      </c>
      <c r="AV58" s="133">
        <f>'SO 101.3 - Dopravní značení'!J35</f>
        <v>0</v>
      </c>
      <c r="AW58" s="133">
        <f>'SO 101.3 - Dopravní značení'!J36</f>
        <v>0</v>
      </c>
      <c r="AX58" s="133">
        <f>'SO 101.3 - Dopravní značení'!J37</f>
        <v>0</v>
      </c>
      <c r="AY58" s="133">
        <f>'SO 101.3 - Dopravní značení'!J38</f>
        <v>0</v>
      </c>
      <c r="AZ58" s="133">
        <f>'SO 101.3 - Dopravní značení'!F35</f>
        <v>0</v>
      </c>
      <c r="BA58" s="133">
        <f>'SO 101.3 - Dopravní značení'!F36</f>
        <v>0</v>
      </c>
      <c r="BB58" s="133">
        <f>'SO 101.3 - Dopravní značení'!F37</f>
        <v>0</v>
      </c>
      <c r="BC58" s="133">
        <f>'SO 101.3 - Dopravní značení'!F38</f>
        <v>0</v>
      </c>
      <c r="BD58" s="135">
        <f>'SO 101.3 - Dopravní značení'!F39</f>
        <v>0</v>
      </c>
      <c r="BE58" s="4"/>
      <c r="BT58" s="136" t="s">
        <v>81</v>
      </c>
      <c r="BV58" s="136" t="s">
        <v>74</v>
      </c>
      <c r="BW58" s="136" t="s">
        <v>91</v>
      </c>
      <c r="BX58" s="136" t="s">
        <v>80</v>
      </c>
      <c r="CL58" s="136" t="s">
        <v>19</v>
      </c>
    </row>
    <row r="59" s="4" customFormat="1" ht="23.25" customHeight="1">
      <c r="A59" s="127" t="s">
        <v>82</v>
      </c>
      <c r="B59" s="66"/>
      <c r="C59" s="128"/>
      <c r="D59" s="128"/>
      <c r="E59" s="129" t="s">
        <v>92</v>
      </c>
      <c r="F59" s="129"/>
      <c r="G59" s="129"/>
      <c r="H59" s="129"/>
      <c r="I59" s="129"/>
      <c r="J59" s="128"/>
      <c r="K59" s="129" t="s">
        <v>93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'SO 101.4 - Terénní schodiště'!J32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84</v>
      </c>
      <c r="AR59" s="68"/>
      <c r="AS59" s="132">
        <v>0</v>
      </c>
      <c r="AT59" s="133">
        <f>ROUND(SUM(AV59:AW59),2)</f>
        <v>0</v>
      </c>
      <c r="AU59" s="134">
        <f>'SO 101.4 - Terénní schodiště'!P96</f>
        <v>0</v>
      </c>
      <c r="AV59" s="133">
        <f>'SO 101.4 - Terénní schodiště'!J35</f>
        <v>0</v>
      </c>
      <c r="AW59" s="133">
        <f>'SO 101.4 - Terénní schodiště'!J36</f>
        <v>0</v>
      </c>
      <c r="AX59" s="133">
        <f>'SO 101.4 - Terénní schodiště'!J37</f>
        <v>0</v>
      </c>
      <c r="AY59" s="133">
        <f>'SO 101.4 - Terénní schodiště'!J38</f>
        <v>0</v>
      </c>
      <c r="AZ59" s="133">
        <f>'SO 101.4 - Terénní schodiště'!F35</f>
        <v>0</v>
      </c>
      <c r="BA59" s="133">
        <f>'SO 101.4 - Terénní schodiště'!F36</f>
        <v>0</v>
      </c>
      <c r="BB59" s="133">
        <f>'SO 101.4 - Terénní schodiště'!F37</f>
        <v>0</v>
      </c>
      <c r="BC59" s="133">
        <f>'SO 101.4 - Terénní schodiště'!F38</f>
        <v>0</v>
      </c>
      <c r="BD59" s="135">
        <f>'SO 101.4 - Terénní schodiště'!F39</f>
        <v>0</v>
      </c>
      <c r="BE59" s="4"/>
      <c r="BT59" s="136" t="s">
        <v>81</v>
      </c>
      <c r="BV59" s="136" t="s">
        <v>74</v>
      </c>
      <c r="BW59" s="136" t="s">
        <v>94</v>
      </c>
      <c r="BX59" s="136" t="s">
        <v>80</v>
      </c>
      <c r="CL59" s="136" t="s">
        <v>19</v>
      </c>
    </row>
    <row r="60" s="4" customFormat="1" ht="23.25" customHeight="1">
      <c r="A60" s="127" t="s">
        <v>82</v>
      </c>
      <c r="B60" s="66"/>
      <c r="C60" s="128"/>
      <c r="D60" s="128"/>
      <c r="E60" s="129" t="s">
        <v>95</v>
      </c>
      <c r="F60" s="129"/>
      <c r="G60" s="129"/>
      <c r="H60" s="129"/>
      <c r="I60" s="129"/>
      <c r="J60" s="128"/>
      <c r="K60" s="129" t="s">
        <v>96</v>
      </c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30">
        <f>'SO 101.5 - Náhradní výsad...'!J32</f>
        <v>0</v>
      </c>
      <c r="AH60" s="128"/>
      <c r="AI60" s="128"/>
      <c r="AJ60" s="128"/>
      <c r="AK60" s="128"/>
      <c r="AL60" s="128"/>
      <c r="AM60" s="128"/>
      <c r="AN60" s="130">
        <f>SUM(AG60,AT60)</f>
        <v>0</v>
      </c>
      <c r="AO60" s="128"/>
      <c r="AP60" s="128"/>
      <c r="AQ60" s="131" t="s">
        <v>84</v>
      </c>
      <c r="AR60" s="68"/>
      <c r="AS60" s="132">
        <v>0</v>
      </c>
      <c r="AT60" s="133">
        <f>ROUND(SUM(AV60:AW60),2)</f>
        <v>0</v>
      </c>
      <c r="AU60" s="134">
        <f>'SO 101.5 - Náhradní výsad...'!P88</f>
        <v>0</v>
      </c>
      <c r="AV60" s="133">
        <f>'SO 101.5 - Náhradní výsad...'!J35</f>
        <v>0</v>
      </c>
      <c r="AW60" s="133">
        <f>'SO 101.5 - Náhradní výsad...'!J36</f>
        <v>0</v>
      </c>
      <c r="AX60" s="133">
        <f>'SO 101.5 - Náhradní výsad...'!J37</f>
        <v>0</v>
      </c>
      <c r="AY60" s="133">
        <f>'SO 101.5 - Náhradní výsad...'!J38</f>
        <v>0</v>
      </c>
      <c r="AZ60" s="133">
        <f>'SO 101.5 - Náhradní výsad...'!F35</f>
        <v>0</v>
      </c>
      <c r="BA60" s="133">
        <f>'SO 101.5 - Náhradní výsad...'!F36</f>
        <v>0</v>
      </c>
      <c r="BB60" s="133">
        <f>'SO 101.5 - Náhradní výsad...'!F37</f>
        <v>0</v>
      </c>
      <c r="BC60" s="133">
        <f>'SO 101.5 - Náhradní výsad...'!F38</f>
        <v>0</v>
      </c>
      <c r="BD60" s="135">
        <f>'SO 101.5 - Náhradní výsad...'!F39</f>
        <v>0</v>
      </c>
      <c r="BE60" s="4"/>
      <c r="BT60" s="136" t="s">
        <v>81</v>
      </c>
      <c r="BV60" s="136" t="s">
        <v>74</v>
      </c>
      <c r="BW60" s="136" t="s">
        <v>97</v>
      </c>
      <c r="BX60" s="136" t="s">
        <v>80</v>
      </c>
      <c r="CL60" s="136" t="s">
        <v>19</v>
      </c>
    </row>
    <row r="61" s="7" customFormat="1" ht="16.5" customHeight="1">
      <c r="A61" s="127" t="s">
        <v>82</v>
      </c>
      <c r="B61" s="114"/>
      <c r="C61" s="115"/>
      <c r="D61" s="116" t="s">
        <v>98</v>
      </c>
      <c r="E61" s="116"/>
      <c r="F61" s="116"/>
      <c r="G61" s="116"/>
      <c r="H61" s="116"/>
      <c r="I61" s="117"/>
      <c r="J61" s="116" t="s">
        <v>99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9">
        <f>'SO 301 - Odvodnění'!J30</f>
        <v>0</v>
      </c>
      <c r="AH61" s="117"/>
      <c r="AI61" s="117"/>
      <c r="AJ61" s="117"/>
      <c r="AK61" s="117"/>
      <c r="AL61" s="117"/>
      <c r="AM61" s="117"/>
      <c r="AN61" s="119">
        <f>SUM(AG61,AT61)</f>
        <v>0</v>
      </c>
      <c r="AO61" s="117"/>
      <c r="AP61" s="117"/>
      <c r="AQ61" s="120" t="s">
        <v>78</v>
      </c>
      <c r="AR61" s="121"/>
      <c r="AS61" s="122">
        <v>0</v>
      </c>
      <c r="AT61" s="123">
        <f>ROUND(SUM(AV61:AW61),2)</f>
        <v>0</v>
      </c>
      <c r="AU61" s="124">
        <f>'SO 301 - Odvodnění'!P87</f>
        <v>0</v>
      </c>
      <c r="AV61" s="123">
        <f>'SO 301 - Odvodnění'!J33</f>
        <v>0</v>
      </c>
      <c r="AW61" s="123">
        <f>'SO 301 - Odvodnění'!J34</f>
        <v>0</v>
      </c>
      <c r="AX61" s="123">
        <f>'SO 301 - Odvodnění'!J35</f>
        <v>0</v>
      </c>
      <c r="AY61" s="123">
        <f>'SO 301 - Odvodnění'!J36</f>
        <v>0</v>
      </c>
      <c r="AZ61" s="123">
        <f>'SO 301 - Odvodnění'!F33</f>
        <v>0</v>
      </c>
      <c r="BA61" s="123">
        <f>'SO 301 - Odvodnění'!F34</f>
        <v>0</v>
      </c>
      <c r="BB61" s="123">
        <f>'SO 301 - Odvodnění'!F35</f>
        <v>0</v>
      </c>
      <c r="BC61" s="123">
        <f>'SO 301 - Odvodnění'!F36</f>
        <v>0</v>
      </c>
      <c r="BD61" s="125">
        <f>'SO 301 - Odvodnění'!F37</f>
        <v>0</v>
      </c>
      <c r="BE61" s="7"/>
      <c r="BT61" s="126" t="s">
        <v>79</v>
      </c>
      <c r="BV61" s="126" t="s">
        <v>74</v>
      </c>
      <c r="BW61" s="126" t="s">
        <v>100</v>
      </c>
      <c r="BX61" s="126" t="s">
        <v>5</v>
      </c>
      <c r="CL61" s="126" t="s">
        <v>19</v>
      </c>
      <c r="CM61" s="126" t="s">
        <v>81</v>
      </c>
    </row>
    <row r="62" s="7" customFormat="1" ht="16.5" customHeight="1">
      <c r="A62" s="127" t="s">
        <v>82</v>
      </c>
      <c r="B62" s="114"/>
      <c r="C62" s="115"/>
      <c r="D62" s="116" t="s">
        <v>101</v>
      </c>
      <c r="E62" s="116"/>
      <c r="F62" s="116"/>
      <c r="G62" s="116"/>
      <c r="H62" s="116"/>
      <c r="I62" s="117"/>
      <c r="J62" s="116" t="s">
        <v>102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9">
        <f>'SO 401 - Veřejné osvětlení'!J30</f>
        <v>0</v>
      </c>
      <c r="AH62" s="117"/>
      <c r="AI62" s="117"/>
      <c r="AJ62" s="117"/>
      <c r="AK62" s="117"/>
      <c r="AL62" s="117"/>
      <c r="AM62" s="117"/>
      <c r="AN62" s="119">
        <f>SUM(AG62,AT62)</f>
        <v>0</v>
      </c>
      <c r="AO62" s="117"/>
      <c r="AP62" s="117"/>
      <c r="AQ62" s="120" t="s">
        <v>78</v>
      </c>
      <c r="AR62" s="121"/>
      <c r="AS62" s="122">
        <v>0</v>
      </c>
      <c r="AT62" s="123">
        <f>ROUND(SUM(AV62:AW62),2)</f>
        <v>0</v>
      </c>
      <c r="AU62" s="124">
        <f>'SO 401 - Veřejné osvětlení'!P85</f>
        <v>0</v>
      </c>
      <c r="AV62" s="123">
        <f>'SO 401 - Veřejné osvětlení'!J33</f>
        <v>0</v>
      </c>
      <c r="AW62" s="123">
        <f>'SO 401 - Veřejné osvětlení'!J34</f>
        <v>0</v>
      </c>
      <c r="AX62" s="123">
        <f>'SO 401 - Veřejné osvětlení'!J35</f>
        <v>0</v>
      </c>
      <c r="AY62" s="123">
        <f>'SO 401 - Veřejné osvětlení'!J36</f>
        <v>0</v>
      </c>
      <c r="AZ62" s="123">
        <f>'SO 401 - Veřejné osvětlení'!F33</f>
        <v>0</v>
      </c>
      <c r="BA62" s="123">
        <f>'SO 401 - Veřejné osvětlení'!F34</f>
        <v>0</v>
      </c>
      <c r="BB62" s="123">
        <f>'SO 401 - Veřejné osvětlení'!F35</f>
        <v>0</v>
      </c>
      <c r="BC62" s="123">
        <f>'SO 401 - Veřejné osvětlení'!F36</f>
        <v>0</v>
      </c>
      <c r="BD62" s="125">
        <f>'SO 401 - Veřejné osvětlení'!F37</f>
        <v>0</v>
      </c>
      <c r="BE62" s="7"/>
      <c r="BT62" s="126" t="s">
        <v>79</v>
      </c>
      <c r="BV62" s="126" t="s">
        <v>74</v>
      </c>
      <c r="BW62" s="126" t="s">
        <v>103</v>
      </c>
      <c r="BX62" s="126" t="s">
        <v>5</v>
      </c>
      <c r="CL62" s="126" t="s">
        <v>19</v>
      </c>
      <c r="CM62" s="126" t="s">
        <v>81</v>
      </c>
    </row>
    <row r="63" s="7" customFormat="1" ht="16.5" customHeight="1">
      <c r="A63" s="127" t="s">
        <v>82</v>
      </c>
      <c r="B63" s="114"/>
      <c r="C63" s="115"/>
      <c r="D63" s="116" t="s">
        <v>104</v>
      </c>
      <c r="E63" s="116"/>
      <c r="F63" s="116"/>
      <c r="G63" s="116"/>
      <c r="H63" s="116"/>
      <c r="I63" s="117"/>
      <c r="J63" s="116" t="s">
        <v>105</v>
      </c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9">
        <f>'VRN - Vedlejší rozpočtové...'!J30</f>
        <v>0</v>
      </c>
      <c r="AH63" s="117"/>
      <c r="AI63" s="117"/>
      <c r="AJ63" s="117"/>
      <c r="AK63" s="117"/>
      <c r="AL63" s="117"/>
      <c r="AM63" s="117"/>
      <c r="AN63" s="119">
        <f>SUM(AG63,AT63)</f>
        <v>0</v>
      </c>
      <c r="AO63" s="117"/>
      <c r="AP63" s="117"/>
      <c r="AQ63" s="120" t="s">
        <v>78</v>
      </c>
      <c r="AR63" s="121"/>
      <c r="AS63" s="137">
        <v>0</v>
      </c>
      <c r="AT63" s="138">
        <f>ROUND(SUM(AV63:AW63),2)</f>
        <v>0</v>
      </c>
      <c r="AU63" s="139">
        <f>'VRN - Vedlejší rozpočtové...'!P89</f>
        <v>0</v>
      </c>
      <c r="AV63" s="138">
        <f>'VRN - Vedlejší rozpočtové...'!J33</f>
        <v>0</v>
      </c>
      <c r="AW63" s="138">
        <f>'VRN - Vedlejší rozpočtové...'!J34</f>
        <v>0</v>
      </c>
      <c r="AX63" s="138">
        <f>'VRN - Vedlejší rozpočtové...'!J35</f>
        <v>0</v>
      </c>
      <c r="AY63" s="138">
        <f>'VRN - Vedlejší rozpočtové...'!J36</f>
        <v>0</v>
      </c>
      <c r="AZ63" s="138">
        <f>'VRN - Vedlejší rozpočtové...'!F33</f>
        <v>0</v>
      </c>
      <c r="BA63" s="138">
        <f>'VRN - Vedlejší rozpočtové...'!F34</f>
        <v>0</v>
      </c>
      <c r="BB63" s="138">
        <f>'VRN - Vedlejší rozpočtové...'!F35</f>
        <v>0</v>
      </c>
      <c r="BC63" s="138">
        <f>'VRN - Vedlejší rozpočtové...'!F36</f>
        <v>0</v>
      </c>
      <c r="BD63" s="140">
        <f>'VRN - Vedlejší rozpočtové...'!F37</f>
        <v>0</v>
      </c>
      <c r="BE63" s="7"/>
      <c r="BT63" s="126" t="s">
        <v>79</v>
      </c>
      <c r="BV63" s="126" t="s">
        <v>74</v>
      </c>
      <c r="BW63" s="126" t="s">
        <v>106</v>
      </c>
      <c r="BX63" s="126" t="s">
        <v>5</v>
      </c>
      <c r="CL63" s="126" t="s">
        <v>19</v>
      </c>
      <c r="CM63" s="126" t="s">
        <v>81</v>
      </c>
    </row>
    <row r="64" s="2" customFormat="1" ht="30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7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47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</row>
  </sheetData>
  <sheetProtection sheet="1" formatColumns="0" formatRows="0" objects="1" scenarios="1" spinCount="100000" saltValue="bidP2ns+yz5ODsMYeY0mIl8YA0lbqXgh4mLCO0tA5Jv4lYI9HjuyQzV44YHM0sRaO7pnqPHDlMfXnQ+vdiozlA==" hashValue="tKiVI+BCY9EJmEDSJdZeqgaxHfLXNaoOgb5N18sYvCr1tesU+u+zoCoayzu2blkJnt0fXq8JeYtDXycELDjM8g==" algorithmName="SHA-512" password="CC35"/>
  <mergeCells count="7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 101.1 - Místní komunikace'!C2" display="/"/>
    <hyperlink ref="A57" location="'SO 101.2 - Místní komunik...'!C2" display="/"/>
    <hyperlink ref="A58" location="'SO 101.3 - Dopravní značení'!C2" display="/"/>
    <hyperlink ref="A59" location="'SO 101.4 - Terénní schodiště'!C2" display="/"/>
    <hyperlink ref="A60" location="'SO 101.5 - Náhradní výsad...'!C2" display="/"/>
    <hyperlink ref="A61" location="'SO 301 - Odvodnění'!C2" display="/"/>
    <hyperlink ref="A62" location="'SO 401 - Veřejné osvětlení'!C2" display="/"/>
    <hyperlink ref="A63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302" customWidth="1"/>
    <col min="2" max="2" width="1.667969" style="302" customWidth="1"/>
    <col min="3" max="4" width="5" style="302" customWidth="1"/>
    <col min="5" max="5" width="11.66016" style="302" customWidth="1"/>
    <col min="6" max="6" width="9.160156" style="302" customWidth="1"/>
    <col min="7" max="7" width="5" style="302" customWidth="1"/>
    <col min="8" max="8" width="77.83203" style="302" customWidth="1"/>
    <col min="9" max="10" width="20" style="302" customWidth="1"/>
    <col min="11" max="11" width="1.667969" style="302" customWidth="1"/>
  </cols>
  <sheetData>
    <row r="1" s="1" customFormat="1" ht="37.5" customHeight="1"/>
    <row r="2" s="1" customFormat="1" ht="7.5" customHeight="1">
      <c r="B2" s="303"/>
      <c r="C2" s="304"/>
      <c r="D2" s="304"/>
      <c r="E2" s="304"/>
      <c r="F2" s="304"/>
      <c r="G2" s="304"/>
      <c r="H2" s="304"/>
      <c r="I2" s="304"/>
      <c r="J2" s="304"/>
      <c r="K2" s="305"/>
    </row>
    <row r="3" s="17" customFormat="1" ht="45" customHeight="1">
      <c r="B3" s="306"/>
      <c r="C3" s="307" t="s">
        <v>1428</v>
      </c>
      <c r="D3" s="307"/>
      <c r="E3" s="307"/>
      <c r="F3" s="307"/>
      <c r="G3" s="307"/>
      <c r="H3" s="307"/>
      <c r="I3" s="307"/>
      <c r="J3" s="307"/>
      <c r="K3" s="308"/>
    </row>
    <row r="4" s="1" customFormat="1" ht="25.5" customHeight="1">
      <c r="B4" s="309"/>
      <c r="C4" s="310" t="s">
        <v>1429</v>
      </c>
      <c r="D4" s="310"/>
      <c r="E4" s="310"/>
      <c r="F4" s="310"/>
      <c r="G4" s="310"/>
      <c r="H4" s="310"/>
      <c r="I4" s="310"/>
      <c r="J4" s="310"/>
      <c r="K4" s="311"/>
    </row>
    <row r="5" s="1" customFormat="1" ht="5.25" customHeight="1">
      <c r="B5" s="309"/>
      <c r="C5" s="312"/>
      <c r="D5" s="312"/>
      <c r="E5" s="312"/>
      <c r="F5" s="312"/>
      <c r="G5" s="312"/>
      <c r="H5" s="312"/>
      <c r="I5" s="312"/>
      <c r="J5" s="312"/>
      <c r="K5" s="311"/>
    </row>
    <row r="6" s="1" customFormat="1" ht="15" customHeight="1">
      <c r="B6" s="309"/>
      <c r="C6" s="313" t="s">
        <v>1430</v>
      </c>
      <c r="D6" s="313"/>
      <c r="E6" s="313"/>
      <c r="F6" s="313"/>
      <c r="G6" s="313"/>
      <c r="H6" s="313"/>
      <c r="I6" s="313"/>
      <c r="J6" s="313"/>
      <c r="K6" s="311"/>
    </row>
    <row r="7" s="1" customFormat="1" ht="15" customHeight="1">
      <c r="B7" s="314"/>
      <c r="C7" s="313" t="s">
        <v>1431</v>
      </c>
      <c r="D7" s="313"/>
      <c r="E7" s="313"/>
      <c r="F7" s="313"/>
      <c r="G7" s="313"/>
      <c r="H7" s="313"/>
      <c r="I7" s="313"/>
      <c r="J7" s="313"/>
      <c r="K7" s="311"/>
    </row>
    <row r="8" s="1" customFormat="1" ht="12.75" customHeight="1">
      <c r="B8" s="314"/>
      <c r="C8" s="313"/>
      <c r="D8" s="313"/>
      <c r="E8" s="313"/>
      <c r="F8" s="313"/>
      <c r="G8" s="313"/>
      <c r="H8" s="313"/>
      <c r="I8" s="313"/>
      <c r="J8" s="313"/>
      <c r="K8" s="311"/>
    </row>
    <row r="9" s="1" customFormat="1" ht="15" customHeight="1">
      <c r="B9" s="314"/>
      <c r="C9" s="313" t="s">
        <v>1432</v>
      </c>
      <c r="D9" s="313"/>
      <c r="E9" s="313"/>
      <c r="F9" s="313"/>
      <c r="G9" s="313"/>
      <c r="H9" s="313"/>
      <c r="I9" s="313"/>
      <c r="J9" s="313"/>
      <c r="K9" s="311"/>
    </row>
    <row r="10" s="1" customFormat="1" ht="15" customHeight="1">
      <c r="B10" s="314"/>
      <c r="C10" s="313"/>
      <c r="D10" s="313" t="s">
        <v>1433</v>
      </c>
      <c r="E10" s="313"/>
      <c r="F10" s="313"/>
      <c r="G10" s="313"/>
      <c r="H10" s="313"/>
      <c r="I10" s="313"/>
      <c r="J10" s="313"/>
      <c r="K10" s="311"/>
    </row>
    <row r="11" s="1" customFormat="1" ht="15" customHeight="1">
      <c r="B11" s="314"/>
      <c r="C11" s="315"/>
      <c r="D11" s="313" t="s">
        <v>1434</v>
      </c>
      <c r="E11" s="313"/>
      <c r="F11" s="313"/>
      <c r="G11" s="313"/>
      <c r="H11" s="313"/>
      <c r="I11" s="313"/>
      <c r="J11" s="313"/>
      <c r="K11" s="311"/>
    </row>
    <row r="12" s="1" customFormat="1" ht="15" customHeight="1">
      <c r="B12" s="314"/>
      <c r="C12" s="315"/>
      <c r="D12" s="313"/>
      <c r="E12" s="313"/>
      <c r="F12" s="313"/>
      <c r="G12" s="313"/>
      <c r="H12" s="313"/>
      <c r="I12" s="313"/>
      <c r="J12" s="313"/>
      <c r="K12" s="311"/>
    </row>
    <row r="13" s="1" customFormat="1" ht="15" customHeight="1">
      <c r="B13" s="314"/>
      <c r="C13" s="315"/>
      <c r="D13" s="316" t="s">
        <v>1435</v>
      </c>
      <c r="E13" s="313"/>
      <c r="F13" s="313"/>
      <c r="G13" s="313"/>
      <c r="H13" s="313"/>
      <c r="I13" s="313"/>
      <c r="J13" s="313"/>
      <c r="K13" s="311"/>
    </row>
    <row r="14" s="1" customFormat="1" ht="12.75" customHeight="1">
      <c r="B14" s="314"/>
      <c r="C14" s="315"/>
      <c r="D14" s="315"/>
      <c r="E14" s="315"/>
      <c r="F14" s="315"/>
      <c r="G14" s="315"/>
      <c r="H14" s="315"/>
      <c r="I14" s="315"/>
      <c r="J14" s="315"/>
      <c r="K14" s="311"/>
    </row>
    <row r="15" s="1" customFormat="1" ht="15" customHeight="1">
      <c r="B15" s="314"/>
      <c r="C15" s="315"/>
      <c r="D15" s="313" t="s">
        <v>1436</v>
      </c>
      <c r="E15" s="313"/>
      <c r="F15" s="313"/>
      <c r="G15" s="313"/>
      <c r="H15" s="313"/>
      <c r="I15" s="313"/>
      <c r="J15" s="313"/>
      <c r="K15" s="311"/>
    </row>
    <row r="16" s="1" customFormat="1" ht="15" customHeight="1">
      <c r="B16" s="314"/>
      <c r="C16" s="315"/>
      <c r="D16" s="313" t="s">
        <v>1437</v>
      </c>
      <c r="E16" s="313"/>
      <c r="F16" s="313"/>
      <c r="G16" s="313"/>
      <c r="H16" s="313"/>
      <c r="I16" s="313"/>
      <c r="J16" s="313"/>
      <c r="K16" s="311"/>
    </row>
    <row r="17" s="1" customFormat="1" ht="15" customHeight="1">
      <c r="B17" s="314"/>
      <c r="C17" s="315"/>
      <c r="D17" s="313" t="s">
        <v>1438</v>
      </c>
      <c r="E17" s="313"/>
      <c r="F17" s="313"/>
      <c r="G17" s="313"/>
      <c r="H17" s="313"/>
      <c r="I17" s="313"/>
      <c r="J17" s="313"/>
      <c r="K17" s="311"/>
    </row>
    <row r="18" s="1" customFormat="1" ht="15" customHeight="1">
      <c r="B18" s="314"/>
      <c r="C18" s="315"/>
      <c r="D18" s="315"/>
      <c r="E18" s="317" t="s">
        <v>78</v>
      </c>
      <c r="F18" s="313" t="s">
        <v>1439</v>
      </c>
      <c r="G18" s="313"/>
      <c r="H18" s="313"/>
      <c r="I18" s="313"/>
      <c r="J18" s="313"/>
      <c r="K18" s="311"/>
    </row>
    <row r="19" s="1" customFormat="1" ht="15" customHeight="1">
      <c r="B19" s="314"/>
      <c r="C19" s="315"/>
      <c r="D19" s="315"/>
      <c r="E19" s="317" t="s">
        <v>1440</v>
      </c>
      <c r="F19" s="313" t="s">
        <v>1441</v>
      </c>
      <c r="G19" s="313"/>
      <c r="H19" s="313"/>
      <c r="I19" s="313"/>
      <c r="J19" s="313"/>
      <c r="K19" s="311"/>
    </row>
    <row r="20" s="1" customFormat="1" ht="15" customHeight="1">
      <c r="B20" s="314"/>
      <c r="C20" s="315"/>
      <c r="D20" s="315"/>
      <c r="E20" s="317" t="s">
        <v>1442</v>
      </c>
      <c r="F20" s="313" t="s">
        <v>1443</v>
      </c>
      <c r="G20" s="313"/>
      <c r="H20" s="313"/>
      <c r="I20" s="313"/>
      <c r="J20" s="313"/>
      <c r="K20" s="311"/>
    </row>
    <row r="21" s="1" customFormat="1" ht="15" customHeight="1">
      <c r="B21" s="314"/>
      <c r="C21" s="315"/>
      <c r="D21" s="315"/>
      <c r="E21" s="317" t="s">
        <v>1444</v>
      </c>
      <c r="F21" s="313" t="s">
        <v>1445</v>
      </c>
      <c r="G21" s="313"/>
      <c r="H21" s="313"/>
      <c r="I21" s="313"/>
      <c r="J21" s="313"/>
      <c r="K21" s="311"/>
    </row>
    <row r="22" s="1" customFormat="1" ht="15" customHeight="1">
      <c r="B22" s="314"/>
      <c r="C22" s="315"/>
      <c r="D22" s="315"/>
      <c r="E22" s="317" t="s">
        <v>1446</v>
      </c>
      <c r="F22" s="313" t="s">
        <v>1226</v>
      </c>
      <c r="G22" s="313"/>
      <c r="H22" s="313"/>
      <c r="I22" s="313"/>
      <c r="J22" s="313"/>
      <c r="K22" s="311"/>
    </row>
    <row r="23" s="1" customFormat="1" ht="15" customHeight="1">
      <c r="B23" s="314"/>
      <c r="C23" s="315"/>
      <c r="D23" s="315"/>
      <c r="E23" s="317" t="s">
        <v>84</v>
      </c>
      <c r="F23" s="313" t="s">
        <v>1447</v>
      </c>
      <c r="G23" s="313"/>
      <c r="H23" s="313"/>
      <c r="I23" s="313"/>
      <c r="J23" s="313"/>
      <c r="K23" s="311"/>
    </row>
    <row r="24" s="1" customFormat="1" ht="12.75" customHeight="1">
      <c r="B24" s="314"/>
      <c r="C24" s="315"/>
      <c r="D24" s="315"/>
      <c r="E24" s="315"/>
      <c r="F24" s="315"/>
      <c r="G24" s="315"/>
      <c r="H24" s="315"/>
      <c r="I24" s="315"/>
      <c r="J24" s="315"/>
      <c r="K24" s="311"/>
    </row>
    <row r="25" s="1" customFormat="1" ht="15" customHeight="1">
      <c r="B25" s="314"/>
      <c r="C25" s="313" t="s">
        <v>1448</v>
      </c>
      <c r="D25" s="313"/>
      <c r="E25" s="313"/>
      <c r="F25" s="313"/>
      <c r="G25" s="313"/>
      <c r="H25" s="313"/>
      <c r="I25" s="313"/>
      <c r="J25" s="313"/>
      <c r="K25" s="311"/>
    </row>
    <row r="26" s="1" customFormat="1" ht="15" customHeight="1">
      <c r="B26" s="314"/>
      <c r="C26" s="313" t="s">
        <v>1449</v>
      </c>
      <c r="D26" s="313"/>
      <c r="E26" s="313"/>
      <c r="F26" s="313"/>
      <c r="G26" s="313"/>
      <c r="H26" s="313"/>
      <c r="I26" s="313"/>
      <c r="J26" s="313"/>
      <c r="K26" s="311"/>
    </row>
    <row r="27" s="1" customFormat="1" ht="15" customHeight="1">
      <c r="B27" s="314"/>
      <c r="C27" s="313"/>
      <c r="D27" s="313" t="s">
        <v>1450</v>
      </c>
      <c r="E27" s="313"/>
      <c r="F27" s="313"/>
      <c r="G27" s="313"/>
      <c r="H27" s="313"/>
      <c r="I27" s="313"/>
      <c r="J27" s="313"/>
      <c r="K27" s="311"/>
    </row>
    <row r="28" s="1" customFormat="1" ht="15" customHeight="1">
      <c r="B28" s="314"/>
      <c r="C28" s="315"/>
      <c r="D28" s="313" t="s">
        <v>1451</v>
      </c>
      <c r="E28" s="313"/>
      <c r="F28" s="313"/>
      <c r="G28" s="313"/>
      <c r="H28" s="313"/>
      <c r="I28" s="313"/>
      <c r="J28" s="313"/>
      <c r="K28" s="311"/>
    </row>
    <row r="29" s="1" customFormat="1" ht="12.75" customHeight="1">
      <c r="B29" s="314"/>
      <c r="C29" s="315"/>
      <c r="D29" s="315"/>
      <c r="E29" s="315"/>
      <c r="F29" s="315"/>
      <c r="G29" s="315"/>
      <c r="H29" s="315"/>
      <c r="I29" s="315"/>
      <c r="J29" s="315"/>
      <c r="K29" s="311"/>
    </row>
    <row r="30" s="1" customFormat="1" ht="15" customHeight="1">
      <c r="B30" s="314"/>
      <c r="C30" s="315"/>
      <c r="D30" s="313" t="s">
        <v>1452</v>
      </c>
      <c r="E30" s="313"/>
      <c r="F30" s="313"/>
      <c r="G30" s="313"/>
      <c r="H30" s="313"/>
      <c r="I30" s="313"/>
      <c r="J30" s="313"/>
      <c r="K30" s="311"/>
    </row>
    <row r="31" s="1" customFormat="1" ht="15" customHeight="1">
      <c r="B31" s="314"/>
      <c r="C31" s="315"/>
      <c r="D31" s="313" t="s">
        <v>1453</v>
      </c>
      <c r="E31" s="313"/>
      <c r="F31" s="313"/>
      <c r="G31" s="313"/>
      <c r="H31" s="313"/>
      <c r="I31" s="313"/>
      <c r="J31" s="313"/>
      <c r="K31" s="311"/>
    </row>
    <row r="32" s="1" customFormat="1" ht="12.75" customHeight="1">
      <c r="B32" s="314"/>
      <c r="C32" s="315"/>
      <c r="D32" s="315"/>
      <c r="E32" s="315"/>
      <c r="F32" s="315"/>
      <c r="G32" s="315"/>
      <c r="H32" s="315"/>
      <c r="I32" s="315"/>
      <c r="J32" s="315"/>
      <c r="K32" s="311"/>
    </row>
    <row r="33" s="1" customFormat="1" ht="15" customHeight="1">
      <c r="B33" s="314"/>
      <c r="C33" s="315"/>
      <c r="D33" s="313" t="s">
        <v>1454</v>
      </c>
      <c r="E33" s="313"/>
      <c r="F33" s="313"/>
      <c r="G33" s="313"/>
      <c r="H33" s="313"/>
      <c r="I33" s="313"/>
      <c r="J33" s="313"/>
      <c r="K33" s="311"/>
    </row>
    <row r="34" s="1" customFormat="1" ht="15" customHeight="1">
      <c r="B34" s="314"/>
      <c r="C34" s="315"/>
      <c r="D34" s="313" t="s">
        <v>1455</v>
      </c>
      <c r="E34" s="313"/>
      <c r="F34" s="313"/>
      <c r="G34" s="313"/>
      <c r="H34" s="313"/>
      <c r="I34" s="313"/>
      <c r="J34" s="313"/>
      <c r="K34" s="311"/>
    </row>
    <row r="35" s="1" customFormat="1" ht="15" customHeight="1">
      <c r="B35" s="314"/>
      <c r="C35" s="315"/>
      <c r="D35" s="313" t="s">
        <v>1456</v>
      </c>
      <c r="E35" s="313"/>
      <c r="F35" s="313"/>
      <c r="G35" s="313"/>
      <c r="H35" s="313"/>
      <c r="I35" s="313"/>
      <c r="J35" s="313"/>
      <c r="K35" s="311"/>
    </row>
    <row r="36" s="1" customFormat="1" ht="15" customHeight="1">
      <c r="B36" s="314"/>
      <c r="C36" s="315"/>
      <c r="D36" s="313"/>
      <c r="E36" s="316" t="s">
        <v>124</v>
      </c>
      <c r="F36" s="313"/>
      <c r="G36" s="313" t="s">
        <v>1457</v>
      </c>
      <c r="H36" s="313"/>
      <c r="I36" s="313"/>
      <c r="J36" s="313"/>
      <c r="K36" s="311"/>
    </row>
    <row r="37" s="1" customFormat="1" ht="30.75" customHeight="1">
      <c r="B37" s="314"/>
      <c r="C37" s="315"/>
      <c r="D37" s="313"/>
      <c r="E37" s="316" t="s">
        <v>1458</v>
      </c>
      <c r="F37" s="313"/>
      <c r="G37" s="313" t="s">
        <v>1459</v>
      </c>
      <c r="H37" s="313"/>
      <c r="I37" s="313"/>
      <c r="J37" s="313"/>
      <c r="K37" s="311"/>
    </row>
    <row r="38" s="1" customFormat="1" ht="15" customHeight="1">
      <c r="B38" s="314"/>
      <c r="C38" s="315"/>
      <c r="D38" s="313"/>
      <c r="E38" s="316" t="s">
        <v>53</v>
      </c>
      <c r="F38" s="313"/>
      <c r="G38" s="313" t="s">
        <v>1460</v>
      </c>
      <c r="H38" s="313"/>
      <c r="I38" s="313"/>
      <c r="J38" s="313"/>
      <c r="K38" s="311"/>
    </row>
    <row r="39" s="1" customFormat="1" ht="15" customHeight="1">
      <c r="B39" s="314"/>
      <c r="C39" s="315"/>
      <c r="D39" s="313"/>
      <c r="E39" s="316" t="s">
        <v>54</v>
      </c>
      <c r="F39" s="313"/>
      <c r="G39" s="313" t="s">
        <v>1461</v>
      </c>
      <c r="H39" s="313"/>
      <c r="I39" s="313"/>
      <c r="J39" s="313"/>
      <c r="K39" s="311"/>
    </row>
    <row r="40" s="1" customFormat="1" ht="15" customHeight="1">
      <c r="B40" s="314"/>
      <c r="C40" s="315"/>
      <c r="D40" s="313"/>
      <c r="E40" s="316" t="s">
        <v>125</v>
      </c>
      <c r="F40" s="313"/>
      <c r="G40" s="313" t="s">
        <v>1462</v>
      </c>
      <c r="H40" s="313"/>
      <c r="I40" s="313"/>
      <c r="J40" s="313"/>
      <c r="K40" s="311"/>
    </row>
    <row r="41" s="1" customFormat="1" ht="15" customHeight="1">
      <c r="B41" s="314"/>
      <c r="C41" s="315"/>
      <c r="D41" s="313"/>
      <c r="E41" s="316" t="s">
        <v>126</v>
      </c>
      <c r="F41" s="313"/>
      <c r="G41" s="313" t="s">
        <v>1463</v>
      </c>
      <c r="H41" s="313"/>
      <c r="I41" s="313"/>
      <c r="J41" s="313"/>
      <c r="K41" s="311"/>
    </row>
    <row r="42" s="1" customFormat="1" ht="15" customHeight="1">
      <c r="B42" s="314"/>
      <c r="C42" s="315"/>
      <c r="D42" s="313"/>
      <c r="E42" s="316" t="s">
        <v>1464</v>
      </c>
      <c r="F42" s="313"/>
      <c r="G42" s="313" t="s">
        <v>1465</v>
      </c>
      <c r="H42" s="313"/>
      <c r="I42" s="313"/>
      <c r="J42" s="313"/>
      <c r="K42" s="311"/>
    </row>
    <row r="43" s="1" customFormat="1" ht="15" customHeight="1">
      <c r="B43" s="314"/>
      <c r="C43" s="315"/>
      <c r="D43" s="313"/>
      <c r="E43" s="316"/>
      <c r="F43" s="313"/>
      <c r="G43" s="313" t="s">
        <v>1466</v>
      </c>
      <c r="H43" s="313"/>
      <c r="I43" s="313"/>
      <c r="J43" s="313"/>
      <c r="K43" s="311"/>
    </row>
    <row r="44" s="1" customFormat="1" ht="15" customHeight="1">
      <c r="B44" s="314"/>
      <c r="C44" s="315"/>
      <c r="D44" s="313"/>
      <c r="E44" s="316" t="s">
        <v>1467</v>
      </c>
      <c r="F44" s="313"/>
      <c r="G44" s="313" t="s">
        <v>1468</v>
      </c>
      <c r="H44" s="313"/>
      <c r="I44" s="313"/>
      <c r="J44" s="313"/>
      <c r="K44" s="311"/>
    </row>
    <row r="45" s="1" customFormat="1" ht="15" customHeight="1">
      <c r="B45" s="314"/>
      <c r="C45" s="315"/>
      <c r="D45" s="313"/>
      <c r="E45" s="316" t="s">
        <v>128</v>
      </c>
      <c r="F45" s="313"/>
      <c r="G45" s="313" t="s">
        <v>1469</v>
      </c>
      <c r="H45" s="313"/>
      <c r="I45" s="313"/>
      <c r="J45" s="313"/>
      <c r="K45" s="311"/>
    </row>
    <row r="46" s="1" customFormat="1" ht="12.75" customHeight="1">
      <c r="B46" s="314"/>
      <c r="C46" s="315"/>
      <c r="D46" s="313"/>
      <c r="E46" s="313"/>
      <c r="F46" s="313"/>
      <c r="G46" s="313"/>
      <c r="H46" s="313"/>
      <c r="I46" s="313"/>
      <c r="J46" s="313"/>
      <c r="K46" s="311"/>
    </row>
    <row r="47" s="1" customFormat="1" ht="15" customHeight="1">
      <c r="B47" s="314"/>
      <c r="C47" s="315"/>
      <c r="D47" s="313" t="s">
        <v>1470</v>
      </c>
      <c r="E47" s="313"/>
      <c r="F47" s="313"/>
      <c r="G47" s="313"/>
      <c r="H47" s="313"/>
      <c r="I47" s="313"/>
      <c r="J47" s="313"/>
      <c r="K47" s="311"/>
    </row>
    <row r="48" s="1" customFormat="1" ht="15" customHeight="1">
      <c r="B48" s="314"/>
      <c r="C48" s="315"/>
      <c r="D48" s="315"/>
      <c r="E48" s="313" t="s">
        <v>1471</v>
      </c>
      <c r="F48" s="313"/>
      <c r="G48" s="313"/>
      <c r="H48" s="313"/>
      <c r="I48" s="313"/>
      <c r="J48" s="313"/>
      <c r="K48" s="311"/>
    </row>
    <row r="49" s="1" customFormat="1" ht="15" customHeight="1">
      <c r="B49" s="314"/>
      <c r="C49" s="315"/>
      <c r="D49" s="315"/>
      <c r="E49" s="313" t="s">
        <v>1472</v>
      </c>
      <c r="F49" s="313"/>
      <c r="G49" s="313"/>
      <c r="H49" s="313"/>
      <c r="I49" s="313"/>
      <c r="J49" s="313"/>
      <c r="K49" s="311"/>
    </row>
    <row r="50" s="1" customFormat="1" ht="15" customHeight="1">
      <c r="B50" s="314"/>
      <c r="C50" s="315"/>
      <c r="D50" s="315"/>
      <c r="E50" s="313" t="s">
        <v>1473</v>
      </c>
      <c r="F50" s="313"/>
      <c r="G50" s="313"/>
      <c r="H50" s="313"/>
      <c r="I50" s="313"/>
      <c r="J50" s="313"/>
      <c r="K50" s="311"/>
    </row>
    <row r="51" s="1" customFormat="1" ht="15" customHeight="1">
      <c r="B51" s="314"/>
      <c r="C51" s="315"/>
      <c r="D51" s="313" t="s">
        <v>1474</v>
      </c>
      <c r="E51" s="313"/>
      <c r="F51" s="313"/>
      <c r="G51" s="313"/>
      <c r="H51" s="313"/>
      <c r="I51" s="313"/>
      <c r="J51" s="313"/>
      <c r="K51" s="311"/>
    </row>
    <row r="52" s="1" customFormat="1" ht="25.5" customHeight="1">
      <c r="B52" s="309"/>
      <c r="C52" s="310" t="s">
        <v>1475</v>
      </c>
      <c r="D52" s="310"/>
      <c r="E52" s="310"/>
      <c r="F52" s="310"/>
      <c r="G52" s="310"/>
      <c r="H52" s="310"/>
      <c r="I52" s="310"/>
      <c r="J52" s="310"/>
      <c r="K52" s="311"/>
    </row>
    <row r="53" s="1" customFormat="1" ht="5.25" customHeight="1">
      <c r="B53" s="309"/>
      <c r="C53" s="312"/>
      <c r="D53" s="312"/>
      <c r="E53" s="312"/>
      <c r="F53" s="312"/>
      <c r="G53" s="312"/>
      <c r="H53" s="312"/>
      <c r="I53" s="312"/>
      <c r="J53" s="312"/>
      <c r="K53" s="311"/>
    </row>
    <row r="54" s="1" customFormat="1" ht="15" customHeight="1">
      <c r="B54" s="309"/>
      <c r="C54" s="313" t="s">
        <v>1476</v>
      </c>
      <c r="D54" s="313"/>
      <c r="E54" s="313"/>
      <c r="F54" s="313"/>
      <c r="G54" s="313"/>
      <c r="H54" s="313"/>
      <c r="I54" s="313"/>
      <c r="J54" s="313"/>
      <c r="K54" s="311"/>
    </row>
    <row r="55" s="1" customFormat="1" ht="15" customHeight="1">
      <c r="B55" s="309"/>
      <c r="C55" s="313" t="s">
        <v>1477</v>
      </c>
      <c r="D55" s="313"/>
      <c r="E55" s="313"/>
      <c r="F55" s="313"/>
      <c r="G55" s="313"/>
      <c r="H55" s="313"/>
      <c r="I55" s="313"/>
      <c r="J55" s="313"/>
      <c r="K55" s="311"/>
    </row>
    <row r="56" s="1" customFormat="1" ht="12.75" customHeight="1">
      <c r="B56" s="309"/>
      <c r="C56" s="313"/>
      <c r="D56" s="313"/>
      <c r="E56" s="313"/>
      <c r="F56" s="313"/>
      <c r="G56" s="313"/>
      <c r="H56" s="313"/>
      <c r="I56" s="313"/>
      <c r="J56" s="313"/>
      <c r="K56" s="311"/>
    </row>
    <row r="57" s="1" customFormat="1" ht="15" customHeight="1">
      <c r="B57" s="309"/>
      <c r="C57" s="313" t="s">
        <v>1478</v>
      </c>
      <c r="D57" s="313"/>
      <c r="E57" s="313"/>
      <c r="F57" s="313"/>
      <c r="G57" s="313"/>
      <c r="H57" s="313"/>
      <c r="I57" s="313"/>
      <c r="J57" s="313"/>
      <c r="K57" s="311"/>
    </row>
    <row r="58" s="1" customFormat="1" ht="15" customHeight="1">
      <c r="B58" s="309"/>
      <c r="C58" s="315"/>
      <c r="D58" s="313" t="s">
        <v>1479</v>
      </c>
      <c r="E58" s="313"/>
      <c r="F58" s="313"/>
      <c r="G58" s="313"/>
      <c r="H58" s="313"/>
      <c r="I58" s="313"/>
      <c r="J58" s="313"/>
      <c r="K58" s="311"/>
    </row>
    <row r="59" s="1" customFormat="1" ht="15" customHeight="1">
      <c r="B59" s="309"/>
      <c r="C59" s="315"/>
      <c r="D59" s="313" t="s">
        <v>1480</v>
      </c>
      <c r="E59" s="313"/>
      <c r="F59" s="313"/>
      <c r="G59" s="313"/>
      <c r="H59" s="313"/>
      <c r="I59" s="313"/>
      <c r="J59" s="313"/>
      <c r="K59" s="311"/>
    </row>
    <row r="60" s="1" customFormat="1" ht="15" customHeight="1">
      <c r="B60" s="309"/>
      <c r="C60" s="315"/>
      <c r="D60" s="313" t="s">
        <v>1481</v>
      </c>
      <c r="E60" s="313"/>
      <c r="F60" s="313"/>
      <c r="G60" s="313"/>
      <c r="H60" s="313"/>
      <c r="I60" s="313"/>
      <c r="J60" s="313"/>
      <c r="K60" s="311"/>
    </row>
    <row r="61" s="1" customFormat="1" ht="15" customHeight="1">
      <c r="B61" s="309"/>
      <c r="C61" s="315"/>
      <c r="D61" s="313" t="s">
        <v>1482</v>
      </c>
      <c r="E61" s="313"/>
      <c r="F61" s="313"/>
      <c r="G61" s="313"/>
      <c r="H61" s="313"/>
      <c r="I61" s="313"/>
      <c r="J61" s="313"/>
      <c r="K61" s="311"/>
    </row>
    <row r="62" s="1" customFormat="1" ht="15" customHeight="1">
      <c r="B62" s="309"/>
      <c r="C62" s="315"/>
      <c r="D62" s="318" t="s">
        <v>1483</v>
      </c>
      <c r="E62" s="318"/>
      <c r="F62" s="318"/>
      <c r="G62" s="318"/>
      <c r="H62" s="318"/>
      <c r="I62" s="318"/>
      <c r="J62" s="318"/>
      <c r="K62" s="311"/>
    </row>
    <row r="63" s="1" customFormat="1" ht="15" customHeight="1">
      <c r="B63" s="309"/>
      <c r="C63" s="315"/>
      <c r="D63" s="313" t="s">
        <v>1484</v>
      </c>
      <c r="E63" s="313"/>
      <c r="F63" s="313"/>
      <c r="G63" s="313"/>
      <c r="H63" s="313"/>
      <c r="I63" s="313"/>
      <c r="J63" s="313"/>
      <c r="K63" s="311"/>
    </row>
    <row r="64" s="1" customFormat="1" ht="12.75" customHeight="1">
      <c r="B64" s="309"/>
      <c r="C64" s="315"/>
      <c r="D64" s="315"/>
      <c r="E64" s="319"/>
      <c r="F64" s="315"/>
      <c r="G64" s="315"/>
      <c r="H64" s="315"/>
      <c r="I64" s="315"/>
      <c r="J64" s="315"/>
      <c r="K64" s="311"/>
    </row>
    <row r="65" s="1" customFormat="1" ht="15" customHeight="1">
      <c r="B65" s="309"/>
      <c r="C65" s="315"/>
      <c r="D65" s="313" t="s">
        <v>1485</v>
      </c>
      <c r="E65" s="313"/>
      <c r="F65" s="313"/>
      <c r="G65" s="313"/>
      <c r="H65" s="313"/>
      <c r="I65" s="313"/>
      <c r="J65" s="313"/>
      <c r="K65" s="311"/>
    </row>
    <row r="66" s="1" customFormat="1" ht="15" customHeight="1">
      <c r="B66" s="309"/>
      <c r="C66" s="315"/>
      <c r="D66" s="318" t="s">
        <v>1486</v>
      </c>
      <c r="E66" s="318"/>
      <c r="F66" s="318"/>
      <c r="G66" s="318"/>
      <c r="H66" s="318"/>
      <c r="I66" s="318"/>
      <c r="J66" s="318"/>
      <c r="K66" s="311"/>
    </row>
    <row r="67" s="1" customFormat="1" ht="15" customHeight="1">
      <c r="B67" s="309"/>
      <c r="C67" s="315"/>
      <c r="D67" s="313" t="s">
        <v>1487</v>
      </c>
      <c r="E67" s="313"/>
      <c r="F67" s="313"/>
      <c r="G67" s="313"/>
      <c r="H67" s="313"/>
      <c r="I67" s="313"/>
      <c r="J67" s="313"/>
      <c r="K67" s="311"/>
    </row>
    <row r="68" s="1" customFormat="1" ht="15" customHeight="1">
      <c r="B68" s="309"/>
      <c r="C68" s="315"/>
      <c r="D68" s="313" t="s">
        <v>1488</v>
      </c>
      <c r="E68" s="313"/>
      <c r="F68" s="313"/>
      <c r="G68" s="313"/>
      <c r="H68" s="313"/>
      <c r="I68" s="313"/>
      <c r="J68" s="313"/>
      <c r="K68" s="311"/>
    </row>
    <row r="69" s="1" customFormat="1" ht="15" customHeight="1">
      <c r="B69" s="309"/>
      <c r="C69" s="315"/>
      <c r="D69" s="313" t="s">
        <v>1489</v>
      </c>
      <c r="E69" s="313"/>
      <c r="F69" s="313"/>
      <c r="G69" s="313"/>
      <c r="H69" s="313"/>
      <c r="I69" s="313"/>
      <c r="J69" s="313"/>
      <c r="K69" s="311"/>
    </row>
    <row r="70" s="1" customFormat="1" ht="15" customHeight="1">
      <c r="B70" s="309"/>
      <c r="C70" s="315"/>
      <c r="D70" s="313" t="s">
        <v>1490</v>
      </c>
      <c r="E70" s="313"/>
      <c r="F70" s="313"/>
      <c r="G70" s="313"/>
      <c r="H70" s="313"/>
      <c r="I70" s="313"/>
      <c r="J70" s="313"/>
      <c r="K70" s="311"/>
    </row>
    <row r="71" s="1" customFormat="1" ht="12.75" customHeight="1">
      <c r="B71" s="320"/>
      <c r="C71" s="321"/>
      <c r="D71" s="321"/>
      <c r="E71" s="321"/>
      <c r="F71" s="321"/>
      <c r="G71" s="321"/>
      <c r="H71" s="321"/>
      <c r="I71" s="321"/>
      <c r="J71" s="321"/>
      <c r="K71" s="322"/>
    </row>
    <row r="72" s="1" customFormat="1" ht="18.75" customHeight="1">
      <c r="B72" s="323"/>
      <c r="C72" s="323"/>
      <c r="D72" s="323"/>
      <c r="E72" s="323"/>
      <c r="F72" s="323"/>
      <c r="G72" s="323"/>
      <c r="H72" s="323"/>
      <c r="I72" s="323"/>
      <c r="J72" s="323"/>
      <c r="K72" s="324"/>
    </row>
    <row r="73" s="1" customFormat="1" ht="18.75" customHeight="1">
      <c r="B73" s="324"/>
      <c r="C73" s="324"/>
      <c r="D73" s="324"/>
      <c r="E73" s="324"/>
      <c r="F73" s="324"/>
      <c r="G73" s="324"/>
      <c r="H73" s="324"/>
      <c r="I73" s="324"/>
      <c r="J73" s="324"/>
      <c r="K73" s="324"/>
    </row>
    <row r="74" s="1" customFormat="1" ht="7.5" customHeight="1">
      <c r="B74" s="325"/>
      <c r="C74" s="326"/>
      <c r="D74" s="326"/>
      <c r="E74" s="326"/>
      <c r="F74" s="326"/>
      <c r="G74" s="326"/>
      <c r="H74" s="326"/>
      <c r="I74" s="326"/>
      <c r="J74" s="326"/>
      <c r="K74" s="327"/>
    </row>
    <row r="75" s="1" customFormat="1" ht="45" customHeight="1">
      <c r="B75" s="328"/>
      <c r="C75" s="329" t="s">
        <v>1491</v>
      </c>
      <c r="D75" s="329"/>
      <c r="E75" s="329"/>
      <c r="F75" s="329"/>
      <c r="G75" s="329"/>
      <c r="H75" s="329"/>
      <c r="I75" s="329"/>
      <c r="J75" s="329"/>
      <c r="K75" s="330"/>
    </row>
    <row r="76" s="1" customFormat="1" ht="17.25" customHeight="1">
      <c r="B76" s="328"/>
      <c r="C76" s="331" t="s">
        <v>1492</v>
      </c>
      <c r="D76" s="331"/>
      <c r="E76" s="331"/>
      <c r="F76" s="331" t="s">
        <v>1493</v>
      </c>
      <c r="G76" s="332"/>
      <c r="H76" s="331" t="s">
        <v>54</v>
      </c>
      <c r="I76" s="331" t="s">
        <v>57</v>
      </c>
      <c r="J76" s="331" t="s">
        <v>1494</v>
      </c>
      <c r="K76" s="330"/>
    </row>
    <row r="77" s="1" customFormat="1" ht="17.25" customHeight="1">
      <c r="B77" s="328"/>
      <c r="C77" s="333" t="s">
        <v>1495</v>
      </c>
      <c r="D77" s="333"/>
      <c r="E77" s="333"/>
      <c r="F77" s="334" t="s">
        <v>1496</v>
      </c>
      <c r="G77" s="335"/>
      <c r="H77" s="333"/>
      <c r="I77" s="333"/>
      <c r="J77" s="333" t="s">
        <v>1497</v>
      </c>
      <c r="K77" s="330"/>
    </row>
    <row r="78" s="1" customFormat="1" ht="5.25" customHeight="1">
      <c r="B78" s="328"/>
      <c r="C78" s="336"/>
      <c r="D78" s="336"/>
      <c r="E78" s="336"/>
      <c r="F78" s="336"/>
      <c r="G78" s="337"/>
      <c r="H78" s="336"/>
      <c r="I78" s="336"/>
      <c r="J78" s="336"/>
      <c r="K78" s="330"/>
    </row>
    <row r="79" s="1" customFormat="1" ht="15" customHeight="1">
      <c r="B79" s="328"/>
      <c r="C79" s="316" t="s">
        <v>53</v>
      </c>
      <c r="D79" s="338"/>
      <c r="E79" s="338"/>
      <c r="F79" s="339" t="s">
        <v>1498</v>
      </c>
      <c r="G79" s="340"/>
      <c r="H79" s="316" t="s">
        <v>1499</v>
      </c>
      <c r="I79" s="316" t="s">
        <v>1500</v>
      </c>
      <c r="J79" s="316">
        <v>20</v>
      </c>
      <c r="K79" s="330"/>
    </row>
    <row r="80" s="1" customFormat="1" ht="15" customHeight="1">
      <c r="B80" s="328"/>
      <c r="C80" s="316" t="s">
        <v>1501</v>
      </c>
      <c r="D80" s="316"/>
      <c r="E80" s="316"/>
      <c r="F80" s="339" t="s">
        <v>1498</v>
      </c>
      <c r="G80" s="340"/>
      <c r="H80" s="316" t="s">
        <v>1502</v>
      </c>
      <c r="I80" s="316" t="s">
        <v>1500</v>
      </c>
      <c r="J80" s="316">
        <v>120</v>
      </c>
      <c r="K80" s="330"/>
    </row>
    <row r="81" s="1" customFormat="1" ht="15" customHeight="1">
      <c r="B81" s="341"/>
      <c r="C81" s="316" t="s">
        <v>1503</v>
      </c>
      <c r="D81" s="316"/>
      <c r="E81" s="316"/>
      <c r="F81" s="339" t="s">
        <v>1504</v>
      </c>
      <c r="G81" s="340"/>
      <c r="H81" s="316" t="s">
        <v>1505</v>
      </c>
      <c r="I81" s="316" t="s">
        <v>1500</v>
      </c>
      <c r="J81" s="316">
        <v>50</v>
      </c>
      <c r="K81" s="330"/>
    </row>
    <row r="82" s="1" customFormat="1" ht="15" customHeight="1">
      <c r="B82" s="341"/>
      <c r="C82" s="316" t="s">
        <v>1506</v>
      </c>
      <c r="D82" s="316"/>
      <c r="E82" s="316"/>
      <c r="F82" s="339" t="s">
        <v>1498</v>
      </c>
      <c r="G82" s="340"/>
      <c r="H82" s="316" t="s">
        <v>1507</v>
      </c>
      <c r="I82" s="316" t="s">
        <v>1508</v>
      </c>
      <c r="J82" s="316"/>
      <c r="K82" s="330"/>
    </row>
    <row r="83" s="1" customFormat="1" ht="15" customHeight="1">
      <c r="B83" s="341"/>
      <c r="C83" s="342" t="s">
        <v>1509</v>
      </c>
      <c r="D83" s="342"/>
      <c r="E83" s="342"/>
      <c r="F83" s="343" t="s">
        <v>1504</v>
      </c>
      <c r="G83" s="342"/>
      <c r="H83" s="342" t="s">
        <v>1510</v>
      </c>
      <c r="I83" s="342" t="s">
        <v>1500</v>
      </c>
      <c r="J83" s="342">
        <v>15</v>
      </c>
      <c r="K83" s="330"/>
    </row>
    <row r="84" s="1" customFormat="1" ht="15" customHeight="1">
      <c r="B84" s="341"/>
      <c r="C84" s="342" t="s">
        <v>1511</v>
      </c>
      <c r="D84" s="342"/>
      <c r="E84" s="342"/>
      <c r="F84" s="343" t="s">
        <v>1504</v>
      </c>
      <c r="G84" s="342"/>
      <c r="H84" s="342" t="s">
        <v>1512</v>
      </c>
      <c r="I84" s="342" t="s">
        <v>1500</v>
      </c>
      <c r="J84" s="342">
        <v>15</v>
      </c>
      <c r="K84" s="330"/>
    </row>
    <row r="85" s="1" customFormat="1" ht="15" customHeight="1">
      <c r="B85" s="341"/>
      <c r="C85" s="342" t="s">
        <v>1513</v>
      </c>
      <c r="D85" s="342"/>
      <c r="E85" s="342"/>
      <c r="F85" s="343" t="s">
        <v>1504</v>
      </c>
      <c r="G85" s="342"/>
      <c r="H85" s="342" t="s">
        <v>1514</v>
      </c>
      <c r="I85" s="342" t="s">
        <v>1500</v>
      </c>
      <c r="J85" s="342">
        <v>20</v>
      </c>
      <c r="K85" s="330"/>
    </row>
    <row r="86" s="1" customFormat="1" ht="15" customHeight="1">
      <c r="B86" s="341"/>
      <c r="C86" s="342" t="s">
        <v>1515</v>
      </c>
      <c r="D86" s="342"/>
      <c r="E86" s="342"/>
      <c r="F86" s="343" t="s">
        <v>1504</v>
      </c>
      <c r="G86" s="342"/>
      <c r="H86" s="342" t="s">
        <v>1516</v>
      </c>
      <c r="I86" s="342" t="s">
        <v>1500</v>
      </c>
      <c r="J86" s="342">
        <v>20</v>
      </c>
      <c r="K86" s="330"/>
    </row>
    <row r="87" s="1" customFormat="1" ht="15" customHeight="1">
      <c r="B87" s="341"/>
      <c r="C87" s="316" t="s">
        <v>1517</v>
      </c>
      <c r="D87" s="316"/>
      <c r="E87" s="316"/>
      <c r="F87" s="339" t="s">
        <v>1504</v>
      </c>
      <c r="G87" s="340"/>
      <c r="H87" s="316" t="s">
        <v>1518</v>
      </c>
      <c r="I87" s="316" t="s">
        <v>1500</v>
      </c>
      <c r="J87" s="316">
        <v>50</v>
      </c>
      <c r="K87" s="330"/>
    </row>
    <row r="88" s="1" customFormat="1" ht="15" customHeight="1">
      <c r="B88" s="341"/>
      <c r="C88" s="316" t="s">
        <v>1519</v>
      </c>
      <c r="D88" s="316"/>
      <c r="E88" s="316"/>
      <c r="F88" s="339" t="s">
        <v>1504</v>
      </c>
      <c r="G88" s="340"/>
      <c r="H88" s="316" t="s">
        <v>1520</v>
      </c>
      <c r="I88" s="316" t="s">
        <v>1500</v>
      </c>
      <c r="J88" s="316">
        <v>20</v>
      </c>
      <c r="K88" s="330"/>
    </row>
    <row r="89" s="1" customFormat="1" ht="15" customHeight="1">
      <c r="B89" s="341"/>
      <c r="C89" s="316" t="s">
        <v>1521</v>
      </c>
      <c r="D89" s="316"/>
      <c r="E89" s="316"/>
      <c r="F89" s="339" t="s">
        <v>1504</v>
      </c>
      <c r="G89" s="340"/>
      <c r="H89" s="316" t="s">
        <v>1522</v>
      </c>
      <c r="I89" s="316" t="s">
        <v>1500</v>
      </c>
      <c r="J89" s="316">
        <v>20</v>
      </c>
      <c r="K89" s="330"/>
    </row>
    <row r="90" s="1" customFormat="1" ht="15" customHeight="1">
      <c r="B90" s="341"/>
      <c r="C90" s="316" t="s">
        <v>1523</v>
      </c>
      <c r="D90" s="316"/>
      <c r="E90" s="316"/>
      <c r="F90" s="339" t="s">
        <v>1504</v>
      </c>
      <c r="G90" s="340"/>
      <c r="H90" s="316" t="s">
        <v>1524</v>
      </c>
      <c r="I90" s="316" t="s">
        <v>1500</v>
      </c>
      <c r="J90" s="316">
        <v>50</v>
      </c>
      <c r="K90" s="330"/>
    </row>
    <row r="91" s="1" customFormat="1" ht="15" customHeight="1">
      <c r="B91" s="341"/>
      <c r="C91" s="316" t="s">
        <v>1525</v>
      </c>
      <c r="D91" s="316"/>
      <c r="E91" s="316"/>
      <c r="F91" s="339" t="s">
        <v>1504</v>
      </c>
      <c r="G91" s="340"/>
      <c r="H91" s="316" t="s">
        <v>1525</v>
      </c>
      <c r="I91" s="316" t="s">
        <v>1500</v>
      </c>
      <c r="J91" s="316">
        <v>50</v>
      </c>
      <c r="K91" s="330"/>
    </row>
    <row r="92" s="1" customFormat="1" ht="15" customHeight="1">
      <c r="B92" s="341"/>
      <c r="C92" s="316" t="s">
        <v>1526</v>
      </c>
      <c r="D92" s="316"/>
      <c r="E92" s="316"/>
      <c r="F92" s="339" t="s">
        <v>1504</v>
      </c>
      <c r="G92" s="340"/>
      <c r="H92" s="316" t="s">
        <v>1527</v>
      </c>
      <c r="I92" s="316" t="s">
        <v>1500</v>
      </c>
      <c r="J92" s="316">
        <v>255</v>
      </c>
      <c r="K92" s="330"/>
    </row>
    <row r="93" s="1" customFormat="1" ht="15" customHeight="1">
      <c r="B93" s="341"/>
      <c r="C93" s="316" t="s">
        <v>1528</v>
      </c>
      <c r="D93" s="316"/>
      <c r="E93" s="316"/>
      <c r="F93" s="339" t="s">
        <v>1498</v>
      </c>
      <c r="G93" s="340"/>
      <c r="H93" s="316" t="s">
        <v>1529</v>
      </c>
      <c r="I93" s="316" t="s">
        <v>1530</v>
      </c>
      <c r="J93" s="316"/>
      <c r="K93" s="330"/>
    </row>
    <row r="94" s="1" customFormat="1" ht="15" customHeight="1">
      <c r="B94" s="341"/>
      <c r="C94" s="316" t="s">
        <v>1531</v>
      </c>
      <c r="D94" s="316"/>
      <c r="E94" s="316"/>
      <c r="F94" s="339" t="s">
        <v>1498</v>
      </c>
      <c r="G94" s="340"/>
      <c r="H94" s="316" t="s">
        <v>1532</v>
      </c>
      <c r="I94" s="316" t="s">
        <v>1533</v>
      </c>
      <c r="J94" s="316"/>
      <c r="K94" s="330"/>
    </row>
    <row r="95" s="1" customFormat="1" ht="15" customHeight="1">
      <c r="B95" s="341"/>
      <c r="C95" s="316" t="s">
        <v>1534</v>
      </c>
      <c r="D95" s="316"/>
      <c r="E95" s="316"/>
      <c r="F95" s="339" t="s">
        <v>1498</v>
      </c>
      <c r="G95" s="340"/>
      <c r="H95" s="316" t="s">
        <v>1534</v>
      </c>
      <c r="I95" s="316" t="s">
        <v>1533</v>
      </c>
      <c r="J95" s="316"/>
      <c r="K95" s="330"/>
    </row>
    <row r="96" s="1" customFormat="1" ht="15" customHeight="1">
      <c r="B96" s="341"/>
      <c r="C96" s="316" t="s">
        <v>38</v>
      </c>
      <c r="D96" s="316"/>
      <c r="E96" s="316"/>
      <c r="F96" s="339" t="s">
        <v>1498</v>
      </c>
      <c r="G96" s="340"/>
      <c r="H96" s="316" t="s">
        <v>1535</v>
      </c>
      <c r="I96" s="316" t="s">
        <v>1533</v>
      </c>
      <c r="J96" s="316"/>
      <c r="K96" s="330"/>
    </row>
    <row r="97" s="1" customFormat="1" ht="15" customHeight="1">
      <c r="B97" s="341"/>
      <c r="C97" s="316" t="s">
        <v>48</v>
      </c>
      <c r="D97" s="316"/>
      <c r="E97" s="316"/>
      <c r="F97" s="339" t="s">
        <v>1498</v>
      </c>
      <c r="G97" s="340"/>
      <c r="H97" s="316" t="s">
        <v>1536</v>
      </c>
      <c r="I97" s="316" t="s">
        <v>1533</v>
      </c>
      <c r="J97" s="316"/>
      <c r="K97" s="330"/>
    </row>
    <row r="98" s="1" customFormat="1" ht="15" customHeight="1">
      <c r="B98" s="344"/>
      <c r="C98" s="345"/>
      <c r="D98" s="345"/>
      <c r="E98" s="345"/>
      <c r="F98" s="345"/>
      <c r="G98" s="345"/>
      <c r="H98" s="345"/>
      <c r="I98" s="345"/>
      <c r="J98" s="345"/>
      <c r="K98" s="346"/>
    </row>
    <row r="99" s="1" customFormat="1" ht="18.75" customHeight="1">
      <c r="B99" s="347"/>
      <c r="C99" s="348"/>
      <c r="D99" s="348"/>
      <c r="E99" s="348"/>
      <c r="F99" s="348"/>
      <c r="G99" s="348"/>
      <c r="H99" s="348"/>
      <c r="I99" s="348"/>
      <c r="J99" s="348"/>
      <c r="K99" s="347"/>
    </row>
    <row r="100" s="1" customFormat="1" ht="18.75" customHeight="1">
      <c r="B100" s="324"/>
      <c r="C100" s="324"/>
      <c r="D100" s="324"/>
      <c r="E100" s="324"/>
      <c r="F100" s="324"/>
      <c r="G100" s="324"/>
      <c r="H100" s="324"/>
      <c r="I100" s="324"/>
      <c r="J100" s="324"/>
      <c r="K100" s="324"/>
    </row>
    <row r="101" s="1" customFormat="1" ht="7.5" customHeight="1">
      <c r="B101" s="325"/>
      <c r="C101" s="326"/>
      <c r="D101" s="326"/>
      <c r="E101" s="326"/>
      <c r="F101" s="326"/>
      <c r="G101" s="326"/>
      <c r="H101" s="326"/>
      <c r="I101" s="326"/>
      <c r="J101" s="326"/>
      <c r="K101" s="327"/>
    </row>
    <row r="102" s="1" customFormat="1" ht="45" customHeight="1">
      <c r="B102" s="328"/>
      <c r="C102" s="329" t="s">
        <v>1537</v>
      </c>
      <c r="D102" s="329"/>
      <c r="E102" s="329"/>
      <c r="F102" s="329"/>
      <c r="G102" s="329"/>
      <c r="H102" s="329"/>
      <c r="I102" s="329"/>
      <c r="J102" s="329"/>
      <c r="K102" s="330"/>
    </row>
    <row r="103" s="1" customFormat="1" ht="17.25" customHeight="1">
      <c r="B103" s="328"/>
      <c r="C103" s="331" t="s">
        <v>1492</v>
      </c>
      <c r="D103" s="331"/>
      <c r="E103" s="331"/>
      <c r="F103" s="331" t="s">
        <v>1493</v>
      </c>
      <c r="G103" s="332"/>
      <c r="H103" s="331" t="s">
        <v>54</v>
      </c>
      <c r="I103" s="331" t="s">
        <v>57</v>
      </c>
      <c r="J103" s="331" t="s">
        <v>1494</v>
      </c>
      <c r="K103" s="330"/>
    </row>
    <row r="104" s="1" customFormat="1" ht="17.25" customHeight="1">
      <c r="B104" s="328"/>
      <c r="C104" s="333" t="s">
        <v>1495</v>
      </c>
      <c r="D104" s="333"/>
      <c r="E104" s="333"/>
      <c r="F104" s="334" t="s">
        <v>1496</v>
      </c>
      <c r="G104" s="335"/>
      <c r="H104" s="333"/>
      <c r="I104" s="333"/>
      <c r="J104" s="333" t="s">
        <v>1497</v>
      </c>
      <c r="K104" s="330"/>
    </row>
    <row r="105" s="1" customFormat="1" ht="5.25" customHeight="1">
      <c r="B105" s="328"/>
      <c r="C105" s="331"/>
      <c r="D105" s="331"/>
      <c r="E105" s="331"/>
      <c r="F105" s="331"/>
      <c r="G105" s="349"/>
      <c r="H105" s="331"/>
      <c r="I105" s="331"/>
      <c r="J105" s="331"/>
      <c r="K105" s="330"/>
    </row>
    <row r="106" s="1" customFormat="1" ht="15" customHeight="1">
      <c r="B106" s="328"/>
      <c r="C106" s="316" t="s">
        <v>53</v>
      </c>
      <c r="D106" s="338"/>
      <c r="E106" s="338"/>
      <c r="F106" s="339" t="s">
        <v>1498</v>
      </c>
      <c r="G106" s="316"/>
      <c r="H106" s="316" t="s">
        <v>1538</v>
      </c>
      <c r="I106" s="316" t="s">
        <v>1500</v>
      </c>
      <c r="J106" s="316">
        <v>20</v>
      </c>
      <c r="K106" s="330"/>
    </row>
    <row r="107" s="1" customFormat="1" ht="15" customHeight="1">
      <c r="B107" s="328"/>
      <c r="C107" s="316" t="s">
        <v>1501</v>
      </c>
      <c r="D107" s="316"/>
      <c r="E107" s="316"/>
      <c r="F107" s="339" t="s">
        <v>1498</v>
      </c>
      <c r="G107" s="316"/>
      <c r="H107" s="316" t="s">
        <v>1538</v>
      </c>
      <c r="I107" s="316" t="s">
        <v>1500</v>
      </c>
      <c r="J107" s="316">
        <v>120</v>
      </c>
      <c r="K107" s="330"/>
    </row>
    <row r="108" s="1" customFormat="1" ht="15" customHeight="1">
      <c r="B108" s="341"/>
      <c r="C108" s="316" t="s">
        <v>1503</v>
      </c>
      <c r="D108" s="316"/>
      <c r="E108" s="316"/>
      <c r="F108" s="339" t="s">
        <v>1504</v>
      </c>
      <c r="G108" s="316"/>
      <c r="H108" s="316" t="s">
        <v>1538</v>
      </c>
      <c r="I108" s="316" t="s">
        <v>1500</v>
      </c>
      <c r="J108" s="316">
        <v>50</v>
      </c>
      <c r="K108" s="330"/>
    </row>
    <row r="109" s="1" customFormat="1" ht="15" customHeight="1">
      <c r="B109" s="341"/>
      <c r="C109" s="316" t="s">
        <v>1506</v>
      </c>
      <c r="D109" s="316"/>
      <c r="E109" s="316"/>
      <c r="F109" s="339" t="s">
        <v>1498</v>
      </c>
      <c r="G109" s="316"/>
      <c r="H109" s="316" t="s">
        <v>1538</v>
      </c>
      <c r="I109" s="316" t="s">
        <v>1508</v>
      </c>
      <c r="J109" s="316"/>
      <c r="K109" s="330"/>
    </row>
    <row r="110" s="1" customFormat="1" ht="15" customHeight="1">
      <c r="B110" s="341"/>
      <c r="C110" s="316" t="s">
        <v>1517</v>
      </c>
      <c r="D110" s="316"/>
      <c r="E110" s="316"/>
      <c r="F110" s="339" t="s">
        <v>1504</v>
      </c>
      <c r="G110" s="316"/>
      <c r="H110" s="316" t="s">
        <v>1538</v>
      </c>
      <c r="I110" s="316" t="s">
        <v>1500</v>
      </c>
      <c r="J110" s="316">
        <v>50</v>
      </c>
      <c r="K110" s="330"/>
    </row>
    <row r="111" s="1" customFormat="1" ht="15" customHeight="1">
      <c r="B111" s="341"/>
      <c r="C111" s="316" t="s">
        <v>1525</v>
      </c>
      <c r="D111" s="316"/>
      <c r="E111" s="316"/>
      <c r="F111" s="339" t="s">
        <v>1504</v>
      </c>
      <c r="G111" s="316"/>
      <c r="H111" s="316" t="s">
        <v>1538</v>
      </c>
      <c r="I111" s="316" t="s">
        <v>1500</v>
      </c>
      <c r="J111" s="316">
        <v>50</v>
      </c>
      <c r="K111" s="330"/>
    </row>
    <row r="112" s="1" customFormat="1" ht="15" customHeight="1">
      <c r="B112" s="341"/>
      <c r="C112" s="316" t="s">
        <v>1523</v>
      </c>
      <c r="D112" s="316"/>
      <c r="E112" s="316"/>
      <c r="F112" s="339" t="s">
        <v>1504</v>
      </c>
      <c r="G112" s="316"/>
      <c r="H112" s="316" t="s">
        <v>1538</v>
      </c>
      <c r="I112" s="316" t="s">
        <v>1500</v>
      </c>
      <c r="J112" s="316">
        <v>50</v>
      </c>
      <c r="K112" s="330"/>
    </row>
    <row r="113" s="1" customFormat="1" ht="15" customHeight="1">
      <c r="B113" s="341"/>
      <c r="C113" s="316" t="s">
        <v>53</v>
      </c>
      <c r="D113" s="316"/>
      <c r="E113" s="316"/>
      <c r="F113" s="339" t="s">
        <v>1498</v>
      </c>
      <c r="G113" s="316"/>
      <c r="H113" s="316" t="s">
        <v>1539</v>
      </c>
      <c r="I113" s="316" t="s">
        <v>1500</v>
      </c>
      <c r="J113" s="316">
        <v>20</v>
      </c>
      <c r="K113" s="330"/>
    </row>
    <row r="114" s="1" customFormat="1" ht="15" customHeight="1">
      <c r="B114" s="341"/>
      <c r="C114" s="316" t="s">
        <v>1540</v>
      </c>
      <c r="D114" s="316"/>
      <c r="E114" s="316"/>
      <c r="F114" s="339" t="s">
        <v>1498</v>
      </c>
      <c r="G114" s="316"/>
      <c r="H114" s="316" t="s">
        <v>1541</v>
      </c>
      <c r="I114" s="316" t="s">
        <v>1500</v>
      </c>
      <c r="J114" s="316">
        <v>120</v>
      </c>
      <c r="K114" s="330"/>
    </row>
    <row r="115" s="1" customFormat="1" ht="15" customHeight="1">
      <c r="B115" s="341"/>
      <c r="C115" s="316" t="s">
        <v>38</v>
      </c>
      <c r="D115" s="316"/>
      <c r="E115" s="316"/>
      <c r="F115" s="339" t="s">
        <v>1498</v>
      </c>
      <c r="G115" s="316"/>
      <c r="H115" s="316" t="s">
        <v>1542</v>
      </c>
      <c r="I115" s="316" t="s">
        <v>1533</v>
      </c>
      <c r="J115" s="316"/>
      <c r="K115" s="330"/>
    </row>
    <row r="116" s="1" customFormat="1" ht="15" customHeight="1">
      <c r="B116" s="341"/>
      <c r="C116" s="316" t="s">
        <v>48</v>
      </c>
      <c r="D116" s="316"/>
      <c r="E116" s="316"/>
      <c r="F116" s="339" t="s">
        <v>1498</v>
      </c>
      <c r="G116" s="316"/>
      <c r="H116" s="316" t="s">
        <v>1543</v>
      </c>
      <c r="I116" s="316" t="s">
        <v>1533</v>
      </c>
      <c r="J116" s="316"/>
      <c r="K116" s="330"/>
    </row>
    <row r="117" s="1" customFormat="1" ht="15" customHeight="1">
      <c r="B117" s="341"/>
      <c r="C117" s="316" t="s">
        <v>57</v>
      </c>
      <c r="D117" s="316"/>
      <c r="E117" s="316"/>
      <c r="F117" s="339" t="s">
        <v>1498</v>
      </c>
      <c r="G117" s="316"/>
      <c r="H117" s="316" t="s">
        <v>1544</v>
      </c>
      <c r="I117" s="316" t="s">
        <v>1545</v>
      </c>
      <c r="J117" s="316"/>
      <c r="K117" s="330"/>
    </row>
    <row r="118" s="1" customFormat="1" ht="15" customHeight="1">
      <c r="B118" s="344"/>
      <c r="C118" s="350"/>
      <c r="D118" s="350"/>
      <c r="E118" s="350"/>
      <c r="F118" s="350"/>
      <c r="G118" s="350"/>
      <c r="H118" s="350"/>
      <c r="I118" s="350"/>
      <c r="J118" s="350"/>
      <c r="K118" s="346"/>
    </row>
    <row r="119" s="1" customFormat="1" ht="18.75" customHeight="1">
      <c r="B119" s="351"/>
      <c r="C119" s="352"/>
      <c r="D119" s="352"/>
      <c r="E119" s="352"/>
      <c r="F119" s="353"/>
      <c r="G119" s="352"/>
      <c r="H119" s="352"/>
      <c r="I119" s="352"/>
      <c r="J119" s="352"/>
      <c r="K119" s="351"/>
    </row>
    <row r="120" s="1" customFormat="1" ht="18.75" customHeight="1">
      <c r="B120" s="324"/>
      <c r="C120" s="324"/>
      <c r="D120" s="324"/>
      <c r="E120" s="324"/>
      <c r="F120" s="324"/>
      <c r="G120" s="324"/>
      <c r="H120" s="324"/>
      <c r="I120" s="324"/>
      <c r="J120" s="324"/>
      <c r="K120" s="324"/>
    </row>
    <row r="121" s="1" customFormat="1" ht="7.5" customHeight="1">
      <c r="B121" s="354"/>
      <c r="C121" s="355"/>
      <c r="D121" s="355"/>
      <c r="E121" s="355"/>
      <c r="F121" s="355"/>
      <c r="G121" s="355"/>
      <c r="H121" s="355"/>
      <c r="I121" s="355"/>
      <c r="J121" s="355"/>
      <c r="K121" s="356"/>
    </row>
    <row r="122" s="1" customFormat="1" ht="45" customHeight="1">
      <c r="B122" s="357"/>
      <c r="C122" s="307" t="s">
        <v>1546</v>
      </c>
      <c r="D122" s="307"/>
      <c r="E122" s="307"/>
      <c r="F122" s="307"/>
      <c r="G122" s="307"/>
      <c r="H122" s="307"/>
      <c r="I122" s="307"/>
      <c r="J122" s="307"/>
      <c r="K122" s="358"/>
    </row>
    <row r="123" s="1" customFormat="1" ht="17.25" customHeight="1">
      <c r="B123" s="359"/>
      <c r="C123" s="331" t="s">
        <v>1492</v>
      </c>
      <c r="D123" s="331"/>
      <c r="E123" s="331"/>
      <c r="F123" s="331" t="s">
        <v>1493</v>
      </c>
      <c r="G123" s="332"/>
      <c r="H123" s="331" t="s">
        <v>54</v>
      </c>
      <c r="I123" s="331" t="s">
        <v>57</v>
      </c>
      <c r="J123" s="331" t="s">
        <v>1494</v>
      </c>
      <c r="K123" s="360"/>
    </row>
    <row r="124" s="1" customFormat="1" ht="17.25" customHeight="1">
      <c r="B124" s="359"/>
      <c r="C124" s="333" t="s">
        <v>1495</v>
      </c>
      <c r="D124" s="333"/>
      <c r="E124" s="333"/>
      <c r="F124" s="334" t="s">
        <v>1496</v>
      </c>
      <c r="G124" s="335"/>
      <c r="H124" s="333"/>
      <c r="I124" s="333"/>
      <c r="J124" s="333" t="s">
        <v>1497</v>
      </c>
      <c r="K124" s="360"/>
    </row>
    <row r="125" s="1" customFormat="1" ht="5.25" customHeight="1">
      <c r="B125" s="361"/>
      <c r="C125" s="336"/>
      <c r="D125" s="336"/>
      <c r="E125" s="336"/>
      <c r="F125" s="336"/>
      <c r="G125" s="362"/>
      <c r="H125" s="336"/>
      <c r="I125" s="336"/>
      <c r="J125" s="336"/>
      <c r="K125" s="363"/>
    </row>
    <row r="126" s="1" customFormat="1" ht="15" customHeight="1">
      <c r="B126" s="361"/>
      <c r="C126" s="316" t="s">
        <v>1501</v>
      </c>
      <c r="D126" s="338"/>
      <c r="E126" s="338"/>
      <c r="F126" s="339" t="s">
        <v>1498</v>
      </c>
      <c r="G126" s="316"/>
      <c r="H126" s="316" t="s">
        <v>1538</v>
      </c>
      <c r="I126" s="316" t="s">
        <v>1500</v>
      </c>
      <c r="J126" s="316">
        <v>120</v>
      </c>
      <c r="K126" s="364"/>
    </row>
    <row r="127" s="1" customFormat="1" ht="15" customHeight="1">
      <c r="B127" s="361"/>
      <c r="C127" s="316" t="s">
        <v>1547</v>
      </c>
      <c r="D127" s="316"/>
      <c r="E127" s="316"/>
      <c r="F127" s="339" t="s">
        <v>1498</v>
      </c>
      <c r="G127" s="316"/>
      <c r="H127" s="316" t="s">
        <v>1548</v>
      </c>
      <c r="I127" s="316" t="s">
        <v>1500</v>
      </c>
      <c r="J127" s="316" t="s">
        <v>1549</v>
      </c>
      <c r="K127" s="364"/>
    </row>
    <row r="128" s="1" customFormat="1" ht="15" customHeight="1">
      <c r="B128" s="361"/>
      <c r="C128" s="316" t="s">
        <v>84</v>
      </c>
      <c r="D128" s="316"/>
      <c r="E128" s="316"/>
      <c r="F128" s="339" t="s">
        <v>1498</v>
      </c>
      <c r="G128" s="316"/>
      <c r="H128" s="316" t="s">
        <v>1550</v>
      </c>
      <c r="I128" s="316" t="s">
        <v>1500</v>
      </c>
      <c r="J128" s="316" t="s">
        <v>1549</v>
      </c>
      <c r="K128" s="364"/>
    </row>
    <row r="129" s="1" customFormat="1" ht="15" customHeight="1">
      <c r="B129" s="361"/>
      <c r="C129" s="316" t="s">
        <v>1509</v>
      </c>
      <c r="D129" s="316"/>
      <c r="E129" s="316"/>
      <c r="F129" s="339" t="s">
        <v>1504</v>
      </c>
      <c r="G129" s="316"/>
      <c r="H129" s="316" t="s">
        <v>1510</v>
      </c>
      <c r="I129" s="316" t="s">
        <v>1500</v>
      </c>
      <c r="J129" s="316">
        <v>15</v>
      </c>
      <c r="K129" s="364"/>
    </row>
    <row r="130" s="1" customFormat="1" ht="15" customHeight="1">
      <c r="B130" s="361"/>
      <c r="C130" s="342" t="s">
        <v>1511</v>
      </c>
      <c r="D130" s="342"/>
      <c r="E130" s="342"/>
      <c r="F130" s="343" t="s">
        <v>1504</v>
      </c>
      <c r="G130" s="342"/>
      <c r="H130" s="342" t="s">
        <v>1512</v>
      </c>
      <c r="I130" s="342" t="s">
        <v>1500</v>
      </c>
      <c r="J130" s="342">
        <v>15</v>
      </c>
      <c r="K130" s="364"/>
    </row>
    <row r="131" s="1" customFormat="1" ht="15" customHeight="1">
      <c r="B131" s="361"/>
      <c r="C131" s="342" t="s">
        <v>1513</v>
      </c>
      <c r="D131" s="342"/>
      <c r="E131" s="342"/>
      <c r="F131" s="343" t="s">
        <v>1504</v>
      </c>
      <c r="G131" s="342"/>
      <c r="H131" s="342" t="s">
        <v>1514</v>
      </c>
      <c r="I131" s="342" t="s">
        <v>1500</v>
      </c>
      <c r="J131" s="342">
        <v>20</v>
      </c>
      <c r="K131" s="364"/>
    </row>
    <row r="132" s="1" customFormat="1" ht="15" customHeight="1">
      <c r="B132" s="361"/>
      <c r="C132" s="342" t="s">
        <v>1515</v>
      </c>
      <c r="D132" s="342"/>
      <c r="E132" s="342"/>
      <c r="F132" s="343" t="s">
        <v>1504</v>
      </c>
      <c r="G132" s="342"/>
      <c r="H132" s="342" t="s">
        <v>1516</v>
      </c>
      <c r="I132" s="342" t="s">
        <v>1500</v>
      </c>
      <c r="J132" s="342">
        <v>20</v>
      </c>
      <c r="K132" s="364"/>
    </row>
    <row r="133" s="1" customFormat="1" ht="15" customHeight="1">
      <c r="B133" s="361"/>
      <c r="C133" s="316" t="s">
        <v>1503</v>
      </c>
      <c r="D133" s="316"/>
      <c r="E133" s="316"/>
      <c r="F133" s="339" t="s">
        <v>1504</v>
      </c>
      <c r="G133" s="316"/>
      <c r="H133" s="316" t="s">
        <v>1538</v>
      </c>
      <c r="I133" s="316" t="s">
        <v>1500</v>
      </c>
      <c r="J133" s="316">
        <v>50</v>
      </c>
      <c r="K133" s="364"/>
    </row>
    <row r="134" s="1" customFormat="1" ht="15" customHeight="1">
      <c r="B134" s="361"/>
      <c r="C134" s="316" t="s">
        <v>1517</v>
      </c>
      <c r="D134" s="316"/>
      <c r="E134" s="316"/>
      <c r="F134" s="339" t="s">
        <v>1504</v>
      </c>
      <c r="G134" s="316"/>
      <c r="H134" s="316" t="s">
        <v>1538</v>
      </c>
      <c r="I134" s="316" t="s">
        <v>1500</v>
      </c>
      <c r="J134" s="316">
        <v>50</v>
      </c>
      <c r="K134" s="364"/>
    </row>
    <row r="135" s="1" customFormat="1" ht="15" customHeight="1">
      <c r="B135" s="361"/>
      <c r="C135" s="316" t="s">
        <v>1523</v>
      </c>
      <c r="D135" s="316"/>
      <c r="E135" s="316"/>
      <c r="F135" s="339" t="s">
        <v>1504</v>
      </c>
      <c r="G135" s="316"/>
      <c r="H135" s="316" t="s">
        <v>1538</v>
      </c>
      <c r="I135" s="316" t="s">
        <v>1500</v>
      </c>
      <c r="J135" s="316">
        <v>50</v>
      </c>
      <c r="K135" s="364"/>
    </row>
    <row r="136" s="1" customFormat="1" ht="15" customHeight="1">
      <c r="B136" s="361"/>
      <c r="C136" s="316" t="s">
        <v>1525</v>
      </c>
      <c r="D136" s="316"/>
      <c r="E136" s="316"/>
      <c r="F136" s="339" t="s">
        <v>1504</v>
      </c>
      <c r="G136" s="316"/>
      <c r="H136" s="316" t="s">
        <v>1538</v>
      </c>
      <c r="I136" s="316" t="s">
        <v>1500</v>
      </c>
      <c r="J136" s="316">
        <v>50</v>
      </c>
      <c r="K136" s="364"/>
    </row>
    <row r="137" s="1" customFormat="1" ht="15" customHeight="1">
      <c r="B137" s="361"/>
      <c r="C137" s="316" t="s">
        <v>1526</v>
      </c>
      <c r="D137" s="316"/>
      <c r="E137" s="316"/>
      <c r="F137" s="339" t="s">
        <v>1504</v>
      </c>
      <c r="G137" s="316"/>
      <c r="H137" s="316" t="s">
        <v>1551</v>
      </c>
      <c r="I137" s="316" t="s">
        <v>1500</v>
      </c>
      <c r="J137" s="316">
        <v>255</v>
      </c>
      <c r="K137" s="364"/>
    </row>
    <row r="138" s="1" customFormat="1" ht="15" customHeight="1">
      <c r="B138" s="361"/>
      <c r="C138" s="316" t="s">
        <v>1528</v>
      </c>
      <c r="D138" s="316"/>
      <c r="E138" s="316"/>
      <c r="F138" s="339" t="s">
        <v>1498</v>
      </c>
      <c r="G138" s="316"/>
      <c r="H138" s="316" t="s">
        <v>1552</v>
      </c>
      <c r="I138" s="316" t="s">
        <v>1530</v>
      </c>
      <c r="J138" s="316"/>
      <c r="K138" s="364"/>
    </row>
    <row r="139" s="1" customFormat="1" ht="15" customHeight="1">
      <c r="B139" s="361"/>
      <c r="C139" s="316" t="s">
        <v>1531</v>
      </c>
      <c r="D139" s="316"/>
      <c r="E139" s="316"/>
      <c r="F139" s="339" t="s">
        <v>1498</v>
      </c>
      <c r="G139" s="316"/>
      <c r="H139" s="316" t="s">
        <v>1553</v>
      </c>
      <c r="I139" s="316" t="s">
        <v>1533</v>
      </c>
      <c r="J139" s="316"/>
      <c r="K139" s="364"/>
    </row>
    <row r="140" s="1" customFormat="1" ht="15" customHeight="1">
      <c r="B140" s="361"/>
      <c r="C140" s="316" t="s">
        <v>1534</v>
      </c>
      <c r="D140" s="316"/>
      <c r="E140" s="316"/>
      <c r="F140" s="339" t="s">
        <v>1498</v>
      </c>
      <c r="G140" s="316"/>
      <c r="H140" s="316" t="s">
        <v>1534</v>
      </c>
      <c r="I140" s="316" t="s">
        <v>1533</v>
      </c>
      <c r="J140" s="316"/>
      <c r="K140" s="364"/>
    </row>
    <row r="141" s="1" customFormat="1" ht="15" customHeight="1">
      <c r="B141" s="361"/>
      <c r="C141" s="316" t="s">
        <v>38</v>
      </c>
      <c r="D141" s="316"/>
      <c r="E141" s="316"/>
      <c r="F141" s="339" t="s">
        <v>1498</v>
      </c>
      <c r="G141" s="316"/>
      <c r="H141" s="316" t="s">
        <v>1554</v>
      </c>
      <c r="I141" s="316" t="s">
        <v>1533</v>
      </c>
      <c r="J141" s="316"/>
      <c r="K141" s="364"/>
    </row>
    <row r="142" s="1" customFormat="1" ht="15" customHeight="1">
      <c r="B142" s="361"/>
      <c r="C142" s="316" t="s">
        <v>1555</v>
      </c>
      <c r="D142" s="316"/>
      <c r="E142" s="316"/>
      <c r="F142" s="339" t="s">
        <v>1498</v>
      </c>
      <c r="G142" s="316"/>
      <c r="H142" s="316" t="s">
        <v>1556</v>
      </c>
      <c r="I142" s="316" t="s">
        <v>1533</v>
      </c>
      <c r="J142" s="316"/>
      <c r="K142" s="364"/>
    </row>
    <row r="143" s="1" customFormat="1" ht="15" customHeight="1">
      <c r="B143" s="365"/>
      <c r="C143" s="366"/>
      <c r="D143" s="366"/>
      <c r="E143" s="366"/>
      <c r="F143" s="366"/>
      <c r="G143" s="366"/>
      <c r="H143" s="366"/>
      <c r="I143" s="366"/>
      <c r="J143" s="366"/>
      <c r="K143" s="367"/>
    </row>
    <row r="144" s="1" customFormat="1" ht="18.75" customHeight="1">
      <c r="B144" s="352"/>
      <c r="C144" s="352"/>
      <c r="D144" s="352"/>
      <c r="E144" s="352"/>
      <c r="F144" s="353"/>
      <c r="G144" s="352"/>
      <c r="H144" s="352"/>
      <c r="I144" s="352"/>
      <c r="J144" s="352"/>
      <c r="K144" s="352"/>
    </row>
    <row r="145" s="1" customFormat="1" ht="18.75" customHeight="1">
      <c r="B145" s="324"/>
      <c r="C145" s="324"/>
      <c r="D145" s="324"/>
      <c r="E145" s="324"/>
      <c r="F145" s="324"/>
      <c r="G145" s="324"/>
      <c r="H145" s="324"/>
      <c r="I145" s="324"/>
      <c r="J145" s="324"/>
      <c r="K145" s="324"/>
    </row>
    <row r="146" s="1" customFormat="1" ht="7.5" customHeight="1">
      <c r="B146" s="325"/>
      <c r="C146" s="326"/>
      <c r="D146" s="326"/>
      <c r="E146" s="326"/>
      <c r="F146" s="326"/>
      <c r="G146" s="326"/>
      <c r="H146" s="326"/>
      <c r="I146" s="326"/>
      <c r="J146" s="326"/>
      <c r="K146" s="327"/>
    </row>
    <row r="147" s="1" customFormat="1" ht="45" customHeight="1">
      <c r="B147" s="328"/>
      <c r="C147" s="329" t="s">
        <v>1557</v>
      </c>
      <c r="D147" s="329"/>
      <c r="E147" s="329"/>
      <c r="F147" s="329"/>
      <c r="G147" s="329"/>
      <c r="H147" s="329"/>
      <c r="I147" s="329"/>
      <c r="J147" s="329"/>
      <c r="K147" s="330"/>
    </row>
    <row r="148" s="1" customFormat="1" ht="17.25" customHeight="1">
      <c r="B148" s="328"/>
      <c r="C148" s="331" t="s">
        <v>1492</v>
      </c>
      <c r="D148" s="331"/>
      <c r="E148" s="331"/>
      <c r="F148" s="331" t="s">
        <v>1493</v>
      </c>
      <c r="G148" s="332"/>
      <c r="H148" s="331" t="s">
        <v>54</v>
      </c>
      <c r="I148" s="331" t="s">
        <v>57</v>
      </c>
      <c r="J148" s="331" t="s">
        <v>1494</v>
      </c>
      <c r="K148" s="330"/>
    </row>
    <row r="149" s="1" customFormat="1" ht="17.25" customHeight="1">
      <c r="B149" s="328"/>
      <c r="C149" s="333" t="s">
        <v>1495</v>
      </c>
      <c r="D149" s="333"/>
      <c r="E149" s="333"/>
      <c r="F149" s="334" t="s">
        <v>1496</v>
      </c>
      <c r="G149" s="335"/>
      <c r="H149" s="333"/>
      <c r="I149" s="333"/>
      <c r="J149" s="333" t="s">
        <v>1497</v>
      </c>
      <c r="K149" s="330"/>
    </row>
    <row r="150" s="1" customFormat="1" ht="5.25" customHeight="1">
      <c r="B150" s="341"/>
      <c r="C150" s="336"/>
      <c r="D150" s="336"/>
      <c r="E150" s="336"/>
      <c r="F150" s="336"/>
      <c r="G150" s="337"/>
      <c r="H150" s="336"/>
      <c r="I150" s="336"/>
      <c r="J150" s="336"/>
      <c r="K150" s="364"/>
    </row>
    <row r="151" s="1" customFormat="1" ht="15" customHeight="1">
      <c r="B151" s="341"/>
      <c r="C151" s="368" t="s">
        <v>1501</v>
      </c>
      <c r="D151" s="316"/>
      <c r="E151" s="316"/>
      <c r="F151" s="369" t="s">
        <v>1498</v>
      </c>
      <c r="G151" s="316"/>
      <c r="H151" s="368" t="s">
        <v>1538</v>
      </c>
      <c r="I151" s="368" t="s">
        <v>1500</v>
      </c>
      <c r="J151" s="368">
        <v>120</v>
      </c>
      <c r="K151" s="364"/>
    </row>
    <row r="152" s="1" customFormat="1" ht="15" customHeight="1">
      <c r="B152" s="341"/>
      <c r="C152" s="368" t="s">
        <v>1547</v>
      </c>
      <c r="D152" s="316"/>
      <c r="E152" s="316"/>
      <c r="F152" s="369" t="s">
        <v>1498</v>
      </c>
      <c r="G152" s="316"/>
      <c r="H152" s="368" t="s">
        <v>1558</v>
      </c>
      <c r="I152" s="368" t="s">
        <v>1500</v>
      </c>
      <c r="J152" s="368" t="s">
        <v>1549</v>
      </c>
      <c r="K152" s="364"/>
    </row>
    <row r="153" s="1" customFormat="1" ht="15" customHeight="1">
      <c r="B153" s="341"/>
      <c r="C153" s="368" t="s">
        <v>84</v>
      </c>
      <c r="D153" s="316"/>
      <c r="E153" s="316"/>
      <c r="F153" s="369" t="s">
        <v>1498</v>
      </c>
      <c r="G153" s="316"/>
      <c r="H153" s="368" t="s">
        <v>1559</v>
      </c>
      <c r="I153" s="368" t="s">
        <v>1500</v>
      </c>
      <c r="J153" s="368" t="s">
        <v>1549</v>
      </c>
      <c r="K153" s="364"/>
    </row>
    <row r="154" s="1" customFormat="1" ht="15" customHeight="1">
      <c r="B154" s="341"/>
      <c r="C154" s="368" t="s">
        <v>1503</v>
      </c>
      <c r="D154" s="316"/>
      <c r="E154" s="316"/>
      <c r="F154" s="369" t="s">
        <v>1504</v>
      </c>
      <c r="G154" s="316"/>
      <c r="H154" s="368" t="s">
        <v>1538</v>
      </c>
      <c r="I154" s="368" t="s">
        <v>1500</v>
      </c>
      <c r="J154" s="368">
        <v>50</v>
      </c>
      <c r="K154" s="364"/>
    </row>
    <row r="155" s="1" customFormat="1" ht="15" customHeight="1">
      <c r="B155" s="341"/>
      <c r="C155" s="368" t="s">
        <v>1506</v>
      </c>
      <c r="D155" s="316"/>
      <c r="E155" s="316"/>
      <c r="F155" s="369" t="s">
        <v>1498</v>
      </c>
      <c r="G155" s="316"/>
      <c r="H155" s="368" t="s">
        <v>1538</v>
      </c>
      <c r="I155" s="368" t="s">
        <v>1508</v>
      </c>
      <c r="J155" s="368"/>
      <c r="K155" s="364"/>
    </row>
    <row r="156" s="1" customFormat="1" ht="15" customHeight="1">
      <c r="B156" s="341"/>
      <c r="C156" s="368" t="s">
        <v>1517</v>
      </c>
      <c r="D156" s="316"/>
      <c r="E156" s="316"/>
      <c r="F156" s="369" t="s">
        <v>1504</v>
      </c>
      <c r="G156" s="316"/>
      <c r="H156" s="368" t="s">
        <v>1538</v>
      </c>
      <c r="I156" s="368" t="s">
        <v>1500</v>
      </c>
      <c r="J156" s="368">
        <v>50</v>
      </c>
      <c r="K156" s="364"/>
    </row>
    <row r="157" s="1" customFormat="1" ht="15" customHeight="1">
      <c r="B157" s="341"/>
      <c r="C157" s="368" t="s">
        <v>1525</v>
      </c>
      <c r="D157" s="316"/>
      <c r="E157" s="316"/>
      <c r="F157" s="369" t="s">
        <v>1504</v>
      </c>
      <c r="G157" s="316"/>
      <c r="H157" s="368" t="s">
        <v>1538</v>
      </c>
      <c r="I157" s="368" t="s">
        <v>1500</v>
      </c>
      <c r="J157" s="368">
        <v>50</v>
      </c>
      <c r="K157" s="364"/>
    </row>
    <row r="158" s="1" customFormat="1" ht="15" customHeight="1">
      <c r="B158" s="341"/>
      <c r="C158" s="368" t="s">
        <v>1523</v>
      </c>
      <c r="D158" s="316"/>
      <c r="E158" s="316"/>
      <c r="F158" s="369" t="s">
        <v>1504</v>
      </c>
      <c r="G158" s="316"/>
      <c r="H158" s="368" t="s">
        <v>1538</v>
      </c>
      <c r="I158" s="368" t="s">
        <v>1500</v>
      </c>
      <c r="J158" s="368">
        <v>50</v>
      </c>
      <c r="K158" s="364"/>
    </row>
    <row r="159" s="1" customFormat="1" ht="15" customHeight="1">
      <c r="B159" s="341"/>
      <c r="C159" s="368" t="s">
        <v>113</v>
      </c>
      <c r="D159" s="316"/>
      <c r="E159" s="316"/>
      <c r="F159" s="369" t="s">
        <v>1498</v>
      </c>
      <c r="G159" s="316"/>
      <c r="H159" s="368" t="s">
        <v>1560</v>
      </c>
      <c r="I159" s="368" t="s">
        <v>1500</v>
      </c>
      <c r="J159" s="368" t="s">
        <v>1561</v>
      </c>
      <c r="K159" s="364"/>
    </row>
    <row r="160" s="1" customFormat="1" ht="15" customHeight="1">
      <c r="B160" s="341"/>
      <c r="C160" s="368" t="s">
        <v>1562</v>
      </c>
      <c r="D160" s="316"/>
      <c r="E160" s="316"/>
      <c r="F160" s="369" t="s">
        <v>1498</v>
      </c>
      <c r="G160" s="316"/>
      <c r="H160" s="368" t="s">
        <v>1563</v>
      </c>
      <c r="I160" s="368" t="s">
        <v>1533</v>
      </c>
      <c r="J160" s="368"/>
      <c r="K160" s="364"/>
    </row>
    <row r="161" s="1" customFormat="1" ht="15" customHeight="1">
      <c r="B161" s="370"/>
      <c r="C161" s="350"/>
      <c r="D161" s="350"/>
      <c r="E161" s="350"/>
      <c r="F161" s="350"/>
      <c r="G161" s="350"/>
      <c r="H161" s="350"/>
      <c r="I161" s="350"/>
      <c r="J161" s="350"/>
      <c r="K161" s="371"/>
    </row>
    <row r="162" s="1" customFormat="1" ht="18.75" customHeight="1">
      <c r="B162" s="352"/>
      <c r="C162" s="362"/>
      <c r="D162" s="362"/>
      <c r="E162" s="362"/>
      <c r="F162" s="372"/>
      <c r="G162" s="362"/>
      <c r="H162" s="362"/>
      <c r="I162" s="362"/>
      <c r="J162" s="362"/>
      <c r="K162" s="352"/>
    </row>
    <row r="163" s="1" customFormat="1" ht="18.75" customHeight="1">
      <c r="B163" s="324"/>
      <c r="C163" s="324"/>
      <c r="D163" s="324"/>
      <c r="E163" s="324"/>
      <c r="F163" s="324"/>
      <c r="G163" s="324"/>
      <c r="H163" s="324"/>
      <c r="I163" s="324"/>
      <c r="J163" s="324"/>
      <c r="K163" s="324"/>
    </row>
    <row r="164" s="1" customFormat="1" ht="7.5" customHeight="1">
      <c r="B164" s="303"/>
      <c r="C164" s="304"/>
      <c r="D164" s="304"/>
      <c r="E164" s="304"/>
      <c r="F164" s="304"/>
      <c r="G164" s="304"/>
      <c r="H164" s="304"/>
      <c r="I164" s="304"/>
      <c r="J164" s="304"/>
      <c r="K164" s="305"/>
    </row>
    <row r="165" s="1" customFormat="1" ht="45" customHeight="1">
      <c r="B165" s="306"/>
      <c r="C165" s="307" t="s">
        <v>1564</v>
      </c>
      <c r="D165" s="307"/>
      <c r="E165" s="307"/>
      <c r="F165" s="307"/>
      <c r="G165" s="307"/>
      <c r="H165" s="307"/>
      <c r="I165" s="307"/>
      <c r="J165" s="307"/>
      <c r="K165" s="308"/>
    </row>
    <row r="166" s="1" customFormat="1" ht="17.25" customHeight="1">
      <c r="B166" s="306"/>
      <c r="C166" s="331" t="s">
        <v>1492</v>
      </c>
      <c r="D166" s="331"/>
      <c r="E166" s="331"/>
      <c r="F166" s="331" t="s">
        <v>1493</v>
      </c>
      <c r="G166" s="373"/>
      <c r="H166" s="374" t="s">
        <v>54</v>
      </c>
      <c r="I166" s="374" t="s">
        <v>57</v>
      </c>
      <c r="J166" s="331" t="s">
        <v>1494</v>
      </c>
      <c r="K166" s="308"/>
    </row>
    <row r="167" s="1" customFormat="1" ht="17.25" customHeight="1">
      <c r="B167" s="309"/>
      <c r="C167" s="333" t="s">
        <v>1495</v>
      </c>
      <c r="D167" s="333"/>
      <c r="E167" s="333"/>
      <c r="F167" s="334" t="s">
        <v>1496</v>
      </c>
      <c r="G167" s="375"/>
      <c r="H167" s="376"/>
      <c r="I167" s="376"/>
      <c r="J167" s="333" t="s">
        <v>1497</v>
      </c>
      <c r="K167" s="311"/>
    </row>
    <row r="168" s="1" customFormat="1" ht="5.25" customHeight="1">
      <c r="B168" s="341"/>
      <c r="C168" s="336"/>
      <c r="D168" s="336"/>
      <c r="E168" s="336"/>
      <c r="F168" s="336"/>
      <c r="G168" s="337"/>
      <c r="H168" s="336"/>
      <c r="I168" s="336"/>
      <c r="J168" s="336"/>
      <c r="K168" s="364"/>
    </row>
    <row r="169" s="1" customFormat="1" ht="15" customHeight="1">
      <c r="B169" s="341"/>
      <c r="C169" s="316" t="s">
        <v>1501</v>
      </c>
      <c r="D169" s="316"/>
      <c r="E169" s="316"/>
      <c r="F169" s="339" t="s">
        <v>1498</v>
      </c>
      <c r="G169" s="316"/>
      <c r="H169" s="316" t="s">
        <v>1538</v>
      </c>
      <c r="I169" s="316" t="s">
        <v>1500</v>
      </c>
      <c r="J169" s="316">
        <v>120</v>
      </c>
      <c r="K169" s="364"/>
    </row>
    <row r="170" s="1" customFormat="1" ht="15" customHeight="1">
      <c r="B170" s="341"/>
      <c r="C170" s="316" t="s">
        <v>1547</v>
      </c>
      <c r="D170" s="316"/>
      <c r="E170" s="316"/>
      <c r="F170" s="339" t="s">
        <v>1498</v>
      </c>
      <c r="G170" s="316"/>
      <c r="H170" s="316" t="s">
        <v>1548</v>
      </c>
      <c r="I170" s="316" t="s">
        <v>1500</v>
      </c>
      <c r="J170" s="316" t="s">
        <v>1549</v>
      </c>
      <c r="K170" s="364"/>
    </row>
    <row r="171" s="1" customFormat="1" ht="15" customHeight="1">
      <c r="B171" s="341"/>
      <c r="C171" s="316" t="s">
        <v>84</v>
      </c>
      <c r="D171" s="316"/>
      <c r="E171" s="316"/>
      <c r="F171" s="339" t="s">
        <v>1498</v>
      </c>
      <c r="G171" s="316"/>
      <c r="H171" s="316" t="s">
        <v>1565</v>
      </c>
      <c r="I171" s="316" t="s">
        <v>1500</v>
      </c>
      <c r="J171" s="316" t="s">
        <v>1549</v>
      </c>
      <c r="K171" s="364"/>
    </row>
    <row r="172" s="1" customFormat="1" ht="15" customHeight="1">
      <c r="B172" s="341"/>
      <c r="C172" s="316" t="s">
        <v>1503</v>
      </c>
      <c r="D172" s="316"/>
      <c r="E172" s="316"/>
      <c r="F172" s="339" t="s">
        <v>1504</v>
      </c>
      <c r="G172" s="316"/>
      <c r="H172" s="316" t="s">
        <v>1565</v>
      </c>
      <c r="I172" s="316" t="s">
        <v>1500</v>
      </c>
      <c r="J172" s="316">
        <v>50</v>
      </c>
      <c r="K172" s="364"/>
    </row>
    <row r="173" s="1" customFormat="1" ht="15" customHeight="1">
      <c r="B173" s="341"/>
      <c r="C173" s="316" t="s">
        <v>1506</v>
      </c>
      <c r="D173" s="316"/>
      <c r="E173" s="316"/>
      <c r="F173" s="339" t="s">
        <v>1498</v>
      </c>
      <c r="G173" s="316"/>
      <c r="H173" s="316" t="s">
        <v>1565</v>
      </c>
      <c r="I173" s="316" t="s">
        <v>1508</v>
      </c>
      <c r="J173" s="316"/>
      <c r="K173" s="364"/>
    </row>
    <row r="174" s="1" customFormat="1" ht="15" customHeight="1">
      <c r="B174" s="341"/>
      <c r="C174" s="316" t="s">
        <v>1517</v>
      </c>
      <c r="D174" s="316"/>
      <c r="E174" s="316"/>
      <c r="F174" s="339" t="s">
        <v>1504</v>
      </c>
      <c r="G174" s="316"/>
      <c r="H174" s="316" t="s">
        <v>1565</v>
      </c>
      <c r="I174" s="316" t="s">
        <v>1500</v>
      </c>
      <c r="J174" s="316">
        <v>50</v>
      </c>
      <c r="K174" s="364"/>
    </row>
    <row r="175" s="1" customFormat="1" ht="15" customHeight="1">
      <c r="B175" s="341"/>
      <c r="C175" s="316" t="s">
        <v>1525</v>
      </c>
      <c r="D175" s="316"/>
      <c r="E175" s="316"/>
      <c r="F175" s="339" t="s">
        <v>1504</v>
      </c>
      <c r="G175" s="316"/>
      <c r="H175" s="316" t="s">
        <v>1565</v>
      </c>
      <c r="I175" s="316" t="s">
        <v>1500</v>
      </c>
      <c r="J175" s="316">
        <v>50</v>
      </c>
      <c r="K175" s="364"/>
    </row>
    <row r="176" s="1" customFormat="1" ht="15" customHeight="1">
      <c r="B176" s="341"/>
      <c r="C176" s="316" t="s">
        <v>1523</v>
      </c>
      <c r="D176" s="316"/>
      <c r="E176" s="316"/>
      <c r="F176" s="339" t="s">
        <v>1504</v>
      </c>
      <c r="G176" s="316"/>
      <c r="H176" s="316" t="s">
        <v>1565</v>
      </c>
      <c r="I176" s="316" t="s">
        <v>1500</v>
      </c>
      <c r="J176" s="316">
        <v>50</v>
      </c>
      <c r="K176" s="364"/>
    </row>
    <row r="177" s="1" customFormat="1" ht="15" customHeight="1">
      <c r="B177" s="341"/>
      <c r="C177" s="316" t="s">
        <v>124</v>
      </c>
      <c r="D177" s="316"/>
      <c r="E177" s="316"/>
      <c r="F177" s="339" t="s">
        <v>1498</v>
      </c>
      <c r="G177" s="316"/>
      <c r="H177" s="316" t="s">
        <v>1566</v>
      </c>
      <c r="I177" s="316" t="s">
        <v>1567</v>
      </c>
      <c r="J177" s="316"/>
      <c r="K177" s="364"/>
    </row>
    <row r="178" s="1" customFormat="1" ht="15" customHeight="1">
      <c r="B178" s="341"/>
      <c r="C178" s="316" t="s">
        <v>57</v>
      </c>
      <c r="D178" s="316"/>
      <c r="E178" s="316"/>
      <c r="F178" s="339" t="s">
        <v>1498</v>
      </c>
      <c r="G178" s="316"/>
      <c r="H178" s="316" t="s">
        <v>1568</v>
      </c>
      <c r="I178" s="316" t="s">
        <v>1569</v>
      </c>
      <c r="J178" s="316">
        <v>1</v>
      </c>
      <c r="K178" s="364"/>
    </row>
    <row r="179" s="1" customFormat="1" ht="15" customHeight="1">
      <c r="B179" s="341"/>
      <c r="C179" s="316" t="s">
        <v>53</v>
      </c>
      <c r="D179" s="316"/>
      <c r="E179" s="316"/>
      <c r="F179" s="339" t="s">
        <v>1498</v>
      </c>
      <c r="G179" s="316"/>
      <c r="H179" s="316" t="s">
        <v>1570</v>
      </c>
      <c r="I179" s="316" t="s">
        <v>1500</v>
      </c>
      <c r="J179" s="316">
        <v>20</v>
      </c>
      <c r="K179" s="364"/>
    </row>
    <row r="180" s="1" customFormat="1" ht="15" customHeight="1">
      <c r="B180" s="341"/>
      <c r="C180" s="316" t="s">
        <v>54</v>
      </c>
      <c r="D180" s="316"/>
      <c r="E180" s="316"/>
      <c r="F180" s="339" t="s">
        <v>1498</v>
      </c>
      <c r="G180" s="316"/>
      <c r="H180" s="316" t="s">
        <v>1571</v>
      </c>
      <c r="I180" s="316" t="s">
        <v>1500</v>
      </c>
      <c r="J180" s="316">
        <v>255</v>
      </c>
      <c r="K180" s="364"/>
    </row>
    <row r="181" s="1" customFormat="1" ht="15" customHeight="1">
      <c r="B181" s="341"/>
      <c r="C181" s="316" t="s">
        <v>125</v>
      </c>
      <c r="D181" s="316"/>
      <c r="E181" s="316"/>
      <c r="F181" s="339" t="s">
        <v>1498</v>
      </c>
      <c r="G181" s="316"/>
      <c r="H181" s="316" t="s">
        <v>1462</v>
      </c>
      <c r="I181" s="316" t="s">
        <v>1500</v>
      </c>
      <c r="J181" s="316">
        <v>10</v>
      </c>
      <c r="K181" s="364"/>
    </row>
    <row r="182" s="1" customFormat="1" ht="15" customHeight="1">
      <c r="B182" s="341"/>
      <c r="C182" s="316" t="s">
        <v>126</v>
      </c>
      <c r="D182" s="316"/>
      <c r="E182" s="316"/>
      <c r="F182" s="339" t="s">
        <v>1498</v>
      </c>
      <c r="G182" s="316"/>
      <c r="H182" s="316" t="s">
        <v>1572</v>
      </c>
      <c r="I182" s="316" t="s">
        <v>1533</v>
      </c>
      <c r="J182" s="316"/>
      <c r="K182" s="364"/>
    </row>
    <row r="183" s="1" customFormat="1" ht="15" customHeight="1">
      <c r="B183" s="341"/>
      <c r="C183" s="316" t="s">
        <v>1573</v>
      </c>
      <c r="D183" s="316"/>
      <c r="E183" s="316"/>
      <c r="F183" s="339" t="s">
        <v>1498</v>
      </c>
      <c r="G183" s="316"/>
      <c r="H183" s="316" t="s">
        <v>1574</v>
      </c>
      <c r="I183" s="316" t="s">
        <v>1533</v>
      </c>
      <c r="J183" s="316"/>
      <c r="K183" s="364"/>
    </row>
    <row r="184" s="1" customFormat="1" ht="15" customHeight="1">
      <c r="B184" s="341"/>
      <c r="C184" s="316" t="s">
        <v>1562</v>
      </c>
      <c r="D184" s="316"/>
      <c r="E184" s="316"/>
      <c r="F184" s="339" t="s">
        <v>1498</v>
      </c>
      <c r="G184" s="316"/>
      <c r="H184" s="316" t="s">
        <v>1575</v>
      </c>
      <c r="I184" s="316" t="s">
        <v>1533</v>
      </c>
      <c r="J184" s="316"/>
      <c r="K184" s="364"/>
    </row>
    <row r="185" s="1" customFormat="1" ht="15" customHeight="1">
      <c r="B185" s="341"/>
      <c r="C185" s="316" t="s">
        <v>128</v>
      </c>
      <c r="D185" s="316"/>
      <c r="E185" s="316"/>
      <c r="F185" s="339" t="s">
        <v>1504</v>
      </c>
      <c r="G185" s="316"/>
      <c r="H185" s="316" t="s">
        <v>1576</v>
      </c>
      <c r="I185" s="316" t="s">
        <v>1500</v>
      </c>
      <c r="J185" s="316">
        <v>50</v>
      </c>
      <c r="K185" s="364"/>
    </row>
    <row r="186" s="1" customFormat="1" ht="15" customHeight="1">
      <c r="B186" s="341"/>
      <c r="C186" s="316" t="s">
        <v>1577</v>
      </c>
      <c r="D186" s="316"/>
      <c r="E186" s="316"/>
      <c r="F186" s="339" t="s">
        <v>1504</v>
      </c>
      <c r="G186" s="316"/>
      <c r="H186" s="316" t="s">
        <v>1578</v>
      </c>
      <c r="I186" s="316" t="s">
        <v>1579</v>
      </c>
      <c r="J186" s="316"/>
      <c r="K186" s="364"/>
    </row>
    <row r="187" s="1" customFormat="1" ht="15" customHeight="1">
      <c r="B187" s="341"/>
      <c r="C187" s="316" t="s">
        <v>1580</v>
      </c>
      <c r="D187" s="316"/>
      <c r="E187" s="316"/>
      <c r="F187" s="339" t="s">
        <v>1504</v>
      </c>
      <c r="G187" s="316"/>
      <c r="H187" s="316" t="s">
        <v>1581</v>
      </c>
      <c r="I187" s="316" t="s">
        <v>1579</v>
      </c>
      <c r="J187" s="316"/>
      <c r="K187" s="364"/>
    </row>
    <row r="188" s="1" customFormat="1" ht="15" customHeight="1">
      <c r="B188" s="341"/>
      <c r="C188" s="316" t="s">
        <v>1582</v>
      </c>
      <c r="D188" s="316"/>
      <c r="E188" s="316"/>
      <c r="F188" s="339" t="s">
        <v>1504</v>
      </c>
      <c r="G188" s="316"/>
      <c r="H188" s="316" t="s">
        <v>1583</v>
      </c>
      <c r="I188" s="316" t="s">
        <v>1579</v>
      </c>
      <c r="J188" s="316"/>
      <c r="K188" s="364"/>
    </row>
    <row r="189" s="1" customFormat="1" ht="15" customHeight="1">
      <c r="B189" s="341"/>
      <c r="C189" s="377" t="s">
        <v>1584</v>
      </c>
      <c r="D189" s="316"/>
      <c r="E189" s="316"/>
      <c r="F189" s="339" t="s">
        <v>1504</v>
      </c>
      <c r="G189" s="316"/>
      <c r="H189" s="316" t="s">
        <v>1585</v>
      </c>
      <c r="I189" s="316" t="s">
        <v>1586</v>
      </c>
      <c r="J189" s="378" t="s">
        <v>1587</v>
      </c>
      <c r="K189" s="364"/>
    </row>
    <row r="190" s="18" customFormat="1" ht="15" customHeight="1">
      <c r="B190" s="379"/>
      <c r="C190" s="380" t="s">
        <v>1588</v>
      </c>
      <c r="D190" s="381"/>
      <c r="E190" s="381"/>
      <c r="F190" s="382" t="s">
        <v>1504</v>
      </c>
      <c r="G190" s="381"/>
      <c r="H190" s="381" t="s">
        <v>1589</v>
      </c>
      <c r="I190" s="381" t="s">
        <v>1586</v>
      </c>
      <c r="J190" s="383" t="s">
        <v>1587</v>
      </c>
      <c r="K190" s="384"/>
    </row>
    <row r="191" s="1" customFormat="1" ht="15" customHeight="1">
      <c r="B191" s="341"/>
      <c r="C191" s="377" t="s">
        <v>42</v>
      </c>
      <c r="D191" s="316"/>
      <c r="E191" s="316"/>
      <c r="F191" s="339" t="s">
        <v>1498</v>
      </c>
      <c r="G191" s="316"/>
      <c r="H191" s="313" t="s">
        <v>1590</v>
      </c>
      <c r="I191" s="316" t="s">
        <v>1591</v>
      </c>
      <c r="J191" s="316"/>
      <c r="K191" s="364"/>
    </row>
    <row r="192" s="1" customFormat="1" ht="15" customHeight="1">
      <c r="B192" s="341"/>
      <c r="C192" s="377" t="s">
        <v>1592</v>
      </c>
      <c r="D192" s="316"/>
      <c r="E192" s="316"/>
      <c r="F192" s="339" t="s">
        <v>1498</v>
      </c>
      <c r="G192" s="316"/>
      <c r="H192" s="316" t="s">
        <v>1593</v>
      </c>
      <c r="I192" s="316" t="s">
        <v>1533</v>
      </c>
      <c r="J192" s="316"/>
      <c r="K192" s="364"/>
    </row>
    <row r="193" s="1" customFormat="1" ht="15" customHeight="1">
      <c r="B193" s="341"/>
      <c r="C193" s="377" t="s">
        <v>1594</v>
      </c>
      <c r="D193" s="316"/>
      <c r="E193" s="316"/>
      <c r="F193" s="339" t="s">
        <v>1498</v>
      </c>
      <c r="G193" s="316"/>
      <c r="H193" s="316" t="s">
        <v>1595</v>
      </c>
      <c r="I193" s="316" t="s">
        <v>1533</v>
      </c>
      <c r="J193" s="316"/>
      <c r="K193" s="364"/>
    </row>
    <row r="194" s="1" customFormat="1" ht="15" customHeight="1">
      <c r="B194" s="341"/>
      <c r="C194" s="377" t="s">
        <v>1596</v>
      </c>
      <c r="D194" s="316"/>
      <c r="E194" s="316"/>
      <c r="F194" s="339" t="s">
        <v>1504</v>
      </c>
      <c r="G194" s="316"/>
      <c r="H194" s="316" t="s">
        <v>1597</v>
      </c>
      <c r="I194" s="316" t="s">
        <v>1533</v>
      </c>
      <c r="J194" s="316"/>
      <c r="K194" s="364"/>
    </row>
    <row r="195" s="1" customFormat="1" ht="15" customHeight="1">
      <c r="B195" s="370"/>
      <c r="C195" s="385"/>
      <c r="D195" s="350"/>
      <c r="E195" s="350"/>
      <c r="F195" s="350"/>
      <c r="G195" s="350"/>
      <c r="H195" s="350"/>
      <c r="I195" s="350"/>
      <c r="J195" s="350"/>
      <c r="K195" s="371"/>
    </row>
    <row r="196" s="1" customFormat="1" ht="18.75" customHeight="1">
      <c r="B196" s="352"/>
      <c r="C196" s="362"/>
      <c r="D196" s="362"/>
      <c r="E196" s="362"/>
      <c r="F196" s="372"/>
      <c r="G196" s="362"/>
      <c r="H196" s="362"/>
      <c r="I196" s="362"/>
      <c r="J196" s="362"/>
      <c r="K196" s="352"/>
    </row>
    <row r="197" s="1" customFormat="1" ht="18.75" customHeight="1">
      <c r="B197" s="352"/>
      <c r="C197" s="362"/>
      <c r="D197" s="362"/>
      <c r="E197" s="362"/>
      <c r="F197" s="372"/>
      <c r="G197" s="362"/>
      <c r="H197" s="362"/>
      <c r="I197" s="362"/>
      <c r="J197" s="362"/>
      <c r="K197" s="352"/>
    </row>
    <row r="198" s="1" customFormat="1" ht="18.75" customHeight="1">
      <c r="B198" s="324"/>
      <c r="C198" s="324"/>
      <c r="D198" s="324"/>
      <c r="E198" s="324"/>
      <c r="F198" s="324"/>
      <c r="G198" s="324"/>
      <c r="H198" s="324"/>
      <c r="I198" s="324"/>
      <c r="J198" s="324"/>
      <c r="K198" s="324"/>
    </row>
    <row r="199" s="1" customFormat="1" ht="13.5">
      <c r="B199" s="303"/>
      <c r="C199" s="304"/>
      <c r="D199" s="304"/>
      <c r="E199" s="304"/>
      <c r="F199" s="304"/>
      <c r="G199" s="304"/>
      <c r="H199" s="304"/>
      <c r="I199" s="304"/>
      <c r="J199" s="304"/>
      <c r="K199" s="305"/>
    </row>
    <row r="200" s="1" customFormat="1" ht="21">
      <c r="B200" s="306"/>
      <c r="C200" s="307" t="s">
        <v>1598</v>
      </c>
      <c r="D200" s="307"/>
      <c r="E200" s="307"/>
      <c r="F200" s="307"/>
      <c r="G200" s="307"/>
      <c r="H200" s="307"/>
      <c r="I200" s="307"/>
      <c r="J200" s="307"/>
      <c r="K200" s="308"/>
    </row>
    <row r="201" s="1" customFormat="1" ht="25.5" customHeight="1">
      <c r="B201" s="306"/>
      <c r="C201" s="386" t="s">
        <v>1599</v>
      </c>
      <c r="D201" s="386"/>
      <c r="E201" s="386"/>
      <c r="F201" s="386" t="s">
        <v>1600</v>
      </c>
      <c r="G201" s="387"/>
      <c r="H201" s="386" t="s">
        <v>1601</v>
      </c>
      <c r="I201" s="386"/>
      <c r="J201" s="386"/>
      <c r="K201" s="308"/>
    </row>
    <row r="202" s="1" customFormat="1" ht="5.25" customHeight="1">
      <c r="B202" s="341"/>
      <c r="C202" s="336"/>
      <c r="D202" s="336"/>
      <c r="E202" s="336"/>
      <c r="F202" s="336"/>
      <c r="G202" s="362"/>
      <c r="H202" s="336"/>
      <c r="I202" s="336"/>
      <c r="J202" s="336"/>
      <c r="K202" s="364"/>
    </row>
    <row r="203" s="1" customFormat="1" ht="15" customHeight="1">
      <c r="B203" s="341"/>
      <c r="C203" s="316" t="s">
        <v>1591</v>
      </c>
      <c r="D203" s="316"/>
      <c r="E203" s="316"/>
      <c r="F203" s="339" t="s">
        <v>43</v>
      </c>
      <c r="G203" s="316"/>
      <c r="H203" s="316" t="s">
        <v>1602</v>
      </c>
      <c r="I203" s="316"/>
      <c r="J203" s="316"/>
      <c r="K203" s="364"/>
    </row>
    <row r="204" s="1" customFormat="1" ht="15" customHeight="1">
      <c r="B204" s="341"/>
      <c r="C204" s="316"/>
      <c r="D204" s="316"/>
      <c r="E204" s="316"/>
      <c r="F204" s="339" t="s">
        <v>44</v>
      </c>
      <c r="G204" s="316"/>
      <c r="H204" s="316" t="s">
        <v>1603</v>
      </c>
      <c r="I204" s="316"/>
      <c r="J204" s="316"/>
      <c r="K204" s="364"/>
    </row>
    <row r="205" s="1" customFormat="1" ht="15" customHeight="1">
      <c r="B205" s="341"/>
      <c r="C205" s="316"/>
      <c r="D205" s="316"/>
      <c r="E205" s="316"/>
      <c r="F205" s="339" t="s">
        <v>47</v>
      </c>
      <c r="G205" s="316"/>
      <c r="H205" s="316" t="s">
        <v>1604</v>
      </c>
      <c r="I205" s="316"/>
      <c r="J205" s="316"/>
      <c r="K205" s="364"/>
    </row>
    <row r="206" s="1" customFormat="1" ht="15" customHeight="1">
      <c r="B206" s="341"/>
      <c r="C206" s="316"/>
      <c r="D206" s="316"/>
      <c r="E206" s="316"/>
      <c r="F206" s="339" t="s">
        <v>45</v>
      </c>
      <c r="G206" s="316"/>
      <c r="H206" s="316" t="s">
        <v>1605</v>
      </c>
      <c r="I206" s="316"/>
      <c r="J206" s="316"/>
      <c r="K206" s="364"/>
    </row>
    <row r="207" s="1" customFormat="1" ht="15" customHeight="1">
      <c r="B207" s="341"/>
      <c r="C207" s="316"/>
      <c r="D207" s="316"/>
      <c r="E207" s="316"/>
      <c r="F207" s="339" t="s">
        <v>46</v>
      </c>
      <c r="G207" s="316"/>
      <c r="H207" s="316" t="s">
        <v>1606</v>
      </c>
      <c r="I207" s="316"/>
      <c r="J207" s="316"/>
      <c r="K207" s="364"/>
    </row>
    <row r="208" s="1" customFormat="1" ht="15" customHeight="1">
      <c r="B208" s="341"/>
      <c r="C208" s="316"/>
      <c r="D208" s="316"/>
      <c r="E208" s="316"/>
      <c r="F208" s="339"/>
      <c r="G208" s="316"/>
      <c r="H208" s="316"/>
      <c r="I208" s="316"/>
      <c r="J208" s="316"/>
      <c r="K208" s="364"/>
    </row>
    <row r="209" s="1" customFormat="1" ht="15" customHeight="1">
      <c r="B209" s="341"/>
      <c r="C209" s="316" t="s">
        <v>1545</v>
      </c>
      <c r="D209" s="316"/>
      <c r="E209" s="316"/>
      <c r="F209" s="339" t="s">
        <v>78</v>
      </c>
      <c r="G209" s="316"/>
      <c r="H209" s="316" t="s">
        <v>1607</v>
      </c>
      <c r="I209" s="316"/>
      <c r="J209" s="316"/>
      <c r="K209" s="364"/>
    </row>
    <row r="210" s="1" customFormat="1" ht="15" customHeight="1">
      <c r="B210" s="341"/>
      <c r="C210" s="316"/>
      <c r="D210" s="316"/>
      <c r="E210" s="316"/>
      <c r="F210" s="339" t="s">
        <v>1442</v>
      </c>
      <c r="G210" s="316"/>
      <c r="H210" s="316" t="s">
        <v>1443</v>
      </c>
      <c r="I210" s="316"/>
      <c r="J210" s="316"/>
      <c r="K210" s="364"/>
    </row>
    <row r="211" s="1" customFormat="1" ht="15" customHeight="1">
      <c r="B211" s="341"/>
      <c r="C211" s="316"/>
      <c r="D211" s="316"/>
      <c r="E211" s="316"/>
      <c r="F211" s="339" t="s">
        <v>1440</v>
      </c>
      <c r="G211" s="316"/>
      <c r="H211" s="316" t="s">
        <v>1608</v>
      </c>
      <c r="I211" s="316"/>
      <c r="J211" s="316"/>
      <c r="K211" s="364"/>
    </row>
    <row r="212" s="1" customFormat="1" ht="15" customHeight="1">
      <c r="B212" s="388"/>
      <c r="C212" s="316"/>
      <c r="D212" s="316"/>
      <c r="E212" s="316"/>
      <c r="F212" s="339" t="s">
        <v>1444</v>
      </c>
      <c r="G212" s="377"/>
      <c r="H212" s="368" t="s">
        <v>1445</v>
      </c>
      <c r="I212" s="368"/>
      <c r="J212" s="368"/>
      <c r="K212" s="389"/>
    </row>
    <row r="213" s="1" customFormat="1" ht="15" customHeight="1">
      <c r="B213" s="388"/>
      <c r="C213" s="316"/>
      <c r="D213" s="316"/>
      <c r="E213" s="316"/>
      <c r="F213" s="339" t="s">
        <v>1446</v>
      </c>
      <c r="G213" s="377"/>
      <c r="H213" s="368" t="s">
        <v>1424</v>
      </c>
      <c r="I213" s="368"/>
      <c r="J213" s="368"/>
      <c r="K213" s="389"/>
    </row>
    <row r="214" s="1" customFormat="1" ht="15" customHeight="1">
      <c r="B214" s="388"/>
      <c r="C214" s="316"/>
      <c r="D214" s="316"/>
      <c r="E214" s="316"/>
      <c r="F214" s="339"/>
      <c r="G214" s="377"/>
      <c r="H214" s="368"/>
      <c r="I214" s="368"/>
      <c r="J214" s="368"/>
      <c r="K214" s="389"/>
    </row>
    <row r="215" s="1" customFormat="1" ht="15" customHeight="1">
      <c r="B215" s="388"/>
      <c r="C215" s="316" t="s">
        <v>1569</v>
      </c>
      <c r="D215" s="316"/>
      <c r="E215" s="316"/>
      <c r="F215" s="339">
        <v>1</v>
      </c>
      <c r="G215" s="377"/>
      <c r="H215" s="368" t="s">
        <v>1609</v>
      </c>
      <c r="I215" s="368"/>
      <c r="J215" s="368"/>
      <c r="K215" s="389"/>
    </row>
    <row r="216" s="1" customFormat="1" ht="15" customHeight="1">
      <c r="B216" s="388"/>
      <c r="C216" s="316"/>
      <c r="D216" s="316"/>
      <c r="E216" s="316"/>
      <c r="F216" s="339">
        <v>2</v>
      </c>
      <c r="G216" s="377"/>
      <c r="H216" s="368" t="s">
        <v>1610</v>
      </c>
      <c r="I216" s="368"/>
      <c r="J216" s="368"/>
      <c r="K216" s="389"/>
    </row>
    <row r="217" s="1" customFormat="1" ht="15" customHeight="1">
      <c r="B217" s="388"/>
      <c r="C217" s="316"/>
      <c r="D217" s="316"/>
      <c r="E217" s="316"/>
      <c r="F217" s="339">
        <v>3</v>
      </c>
      <c r="G217" s="377"/>
      <c r="H217" s="368" t="s">
        <v>1611</v>
      </c>
      <c r="I217" s="368"/>
      <c r="J217" s="368"/>
      <c r="K217" s="389"/>
    </row>
    <row r="218" s="1" customFormat="1" ht="15" customHeight="1">
      <c r="B218" s="388"/>
      <c r="C218" s="316"/>
      <c r="D218" s="316"/>
      <c r="E218" s="316"/>
      <c r="F218" s="339">
        <v>4</v>
      </c>
      <c r="G218" s="377"/>
      <c r="H218" s="368" t="s">
        <v>1612</v>
      </c>
      <c r="I218" s="368"/>
      <c r="J218" s="368"/>
      <c r="K218" s="389"/>
    </row>
    <row r="219" s="1" customFormat="1" ht="12.75" customHeight="1">
      <c r="B219" s="390"/>
      <c r="C219" s="391"/>
      <c r="D219" s="391"/>
      <c r="E219" s="391"/>
      <c r="F219" s="391"/>
      <c r="G219" s="391"/>
      <c r="H219" s="391"/>
      <c r="I219" s="391"/>
      <c r="J219" s="391"/>
      <c r="K219" s="39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107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Parkoviště za školou, ul. V Zálomu</v>
      </c>
      <c r="F7" s="145"/>
      <c r="G7" s="145"/>
      <c r="H7" s="145"/>
      <c r="L7" s="23"/>
    </row>
    <row r="8" s="1" customFormat="1" ht="12" customHeight="1">
      <c r="B8" s="23"/>
      <c r="D8" s="145" t="s">
        <v>108</v>
      </c>
      <c r="L8" s="23"/>
    </row>
    <row r="9" s="2" customFormat="1" ht="16.5" customHeight="1">
      <c r="A9" s="41"/>
      <c r="B9" s="47"/>
      <c r="C9" s="41"/>
      <c r="D9" s="41"/>
      <c r="E9" s="146" t="s">
        <v>109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110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111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22. 4. 2022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19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5" t="s">
        <v>28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">
        <v>19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32</v>
      </c>
      <c r="F23" s="41"/>
      <c r="G23" s="41"/>
      <c r="H23" s="41"/>
      <c r="I23" s="145" t="s">
        <v>28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34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28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71.25" customHeight="1">
      <c r="A29" s="150"/>
      <c r="B29" s="151"/>
      <c r="C29" s="150"/>
      <c r="D29" s="150"/>
      <c r="E29" s="152" t="s">
        <v>37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ROUND(J92,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ROUND((SUM(BE92:BE373)),  2)</f>
        <v>0</v>
      </c>
      <c r="G35" s="41"/>
      <c r="H35" s="41"/>
      <c r="I35" s="160">
        <v>0.20999999999999999</v>
      </c>
      <c r="J35" s="159">
        <f>ROUND(((SUM(BE92:BE373))*I35),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ROUND((SUM(BF92:BF373)),  2)</f>
        <v>0</v>
      </c>
      <c r="G36" s="41"/>
      <c r="H36" s="41"/>
      <c r="I36" s="160">
        <v>0.14999999999999999</v>
      </c>
      <c r="J36" s="159">
        <f>ROUND(((SUM(BF92:BF373))*I36),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ROUND((SUM(BG92:BG373)),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ROUND((SUM(BH92:BH373)),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ROUND((SUM(BI92:BI373)),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112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Parkoviště za školou, ul. V Zálomu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108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109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110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101.1 - Místní komunikace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ul. V Zálomu</v>
      </c>
      <c r="G56" s="43"/>
      <c r="H56" s="43"/>
      <c r="I56" s="35" t="s">
        <v>23</v>
      </c>
      <c r="J56" s="75" t="str">
        <f>IF(J14="","",J14)</f>
        <v>22. 4. 2022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Statutární město Ostrava, MO Ostrava - Jih</v>
      </c>
      <c r="G58" s="43"/>
      <c r="H58" s="43"/>
      <c r="I58" s="35" t="s">
        <v>31</v>
      </c>
      <c r="J58" s="39" t="str">
        <f>E23</f>
        <v>Dopravní projekce Bojko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113</v>
      </c>
      <c r="D61" s="174"/>
      <c r="E61" s="174"/>
      <c r="F61" s="174"/>
      <c r="G61" s="174"/>
      <c r="H61" s="174"/>
      <c r="I61" s="174"/>
      <c r="J61" s="175" t="s">
        <v>114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J92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115</v>
      </c>
    </row>
    <row r="64" s="9" customFormat="1" ht="24.96" customHeight="1">
      <c r="A64" s="9"/>
      <c r="B64" s="177"/>
      <c r="C64" s="178"/>
      <c r="D64" s="179" t="s">
        <v>116</v>
      </c>
      <c r="E64" s="180"/>
      <c r="F64" s="180"/>
      <c r="G64" s="180"/>
      <c r="H64" s="180"/>
      <c r="I64" s="180"/>
      <c r="J64" s="181">
        <f>J93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117</v>
      </c>
      <c r="E65" s="185"/>
      <c r="F65" s="185"/>
      <c r="G65" s="185"/>
      <c r="H65" s="185"/>
      <c r="I65" s="185"/>
      <c r="J65" s="186">
        <f>J94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118</v>
      </c>
      <c r="E66" s="185"/>
      <c r="F66" s="185"/>
      <c r="G66" s="185"/>
      <c r="H66" s="185"/>
      <c r="I66" s="185"/>
      <c r="J66" s="186">
        <f>J225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119</v>
      </c>
      <c r="E67" s="185"/>
      <c r="F67" s="185"/>
      <c r="G67" s="185"/>
      <c r="H67" s="185"/>
      <c r="I67" s="185"/>
      <c r="J67" s="186">
        <f>J241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120</v>
      </c>
      <c r="E68" s="185"/>
      <c r="F68" s="185"/>
      <c r="G68" s="185"/>
      <c r="H68" s="185"/>
      <c r="I68" s="185"/>
      <c r="J68" s="186">
        <f>J313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121</v>
      </c>
      <c r="E69" s="185"/>
      <c r="F69" s="185"/>
      <c r="G69" s="185"/>
      <c r="H69" s="185"/>
      <c r="I69" s="185"/>
      <c r="J69" s="186">
        <f>J354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122</v>
      </c>
      <c r="E70" s="185"/>
      <c r="F70" s="185"/>
      <c r="G70" s="185"/>
      <c r="H70" s="185"/>
      <c r="I70" s="185"/>
      <c r="J70" s="186">
        <f>J371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6" s="2" customFormat="1" ht="6.96" customHeight="1">
      <c r="A76" s="41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4.96" customHeight="1">
      <c r="A77" s="41"/>
      <c r="B77" s="42"/>
      <c r="C77" s="26" t="s">
        <v>123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16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172" t="str">
        <f>E7</f>
        <v>Parkoviště za školou, ul. V Zálomu</v>
      </c>
      <c r="F80" s="35"/>
      <c r="G80" s="35"/>
      <c r="H80" s="35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" customFormat="1" ht="12" customHeight="1">
      <c r="B81" s="24"/>
      <c r="C81" s="35" t="s">
        <v>108</v>
      </c>
      <c r="D81" s="25"/>
      <c r="E81" s="25"/>
      <c r="F81" s="25"/>
      <c r="G81" s="25"/>
      <c r="H81" s="25"/>
      <c r="I81" s="25"/>
      <c r="J81" s="25"/>
      <c r="K81" s="25"/>
      <c r="L81" s="23"/>
    </row>
    <row r="82" s="2" customFormat="1" ht="16.5" customHeight="1">
      <c r="A82" s="41"/>
      <c r="B82" s="42"/>
      <c r="C82" s="43"/>
      <c r="D82" s="43"/>
      <c r="E82" s="172" t="s">
        <v>109</v>
      </c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110</v>
      </c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72" t="str">
        <f>E11</f>
        <v>SO 101.1 - Místní komunikace</v>
      </c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21</v>
      </c>
      <c r="D86" s="43"/>
      <c r="E86" s="43"/>
      <c r="F86" s="30" t="str">
        <f>F14</f>
        <v>ul. V Zálomu</v>
      </c>
      <c r="G86" s="43"/>
      <c r="H86" s="43"/>
      <c r="I86" s="35" t="s">
        <v>23</v>
      </c>
      <c r="J86" s="75" t="str">
        <f>IF(J14="","",J14)</f>
        <v>22. 4. 2022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25.65" customHeight="1">
      <c r="A88" s="41"/>
      <c r="B88" s="42"/>
      <c r="C88" s="35" t="s">
        <v>25</v>
      </c>
      <c r="D88" s="43"/>
      <c r="E88" s="43"/>
      <c r="F88" s="30" t="str">
        <f>E17</f>
        <v>Statutární město Ostrava, MO Ostrava - Jih</v>
      </c>
      <c r="G88" s="43"/>
      <c r="H88" s="43"/>
      <c r="I88" s="35" t="s">
        <v>31</v>
      </c>
      <c r="J88" s="39" t="str">
        <f>E23</f>
        <v>Dopravní projekce Bojko s.r.o.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29</v>
      </c>
      <c r="D89" s="43"/>
      <c r="E89" s="43"/>
      <c r="F89" s="30" t="str">
        <f>IF(E20="","",E20)</f>
        <v>Vyplň údaj</v>
      </c>
      <c r="G89" s="43"/>
      <c r="H89" s="43"/>
      <c r="I89" s="35" t="s">
        <v>34</v>
      </c>
      <c r="J89" s="39" t="str">
        <f>E26</f>
        <v xml:space="preserve"> 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1" customFormat="1" ht="29.28" customHeight="1">
      <c r="A91" s="188"/>
      <c r="B91" s="189"/>
      <c r="C91" s="190" t="s">
        <v>124</v>
      </c>
      <c r="D91" s="191" t="s">
        <v>57</v>
      </c>
      <c r="E91" s="191" t="s">
        <v>53</v>
      </c>
      <c r="F91" s="191" t="s">
        <v>54</v>
      </c>
      <c r="G91" s="191" t="s">
        <v>125</v>
      </c>
      <c r="H91" s="191" t="s">
        <v>126</v>
      </c>
      <c r="I91" s="191" t="s">
        <v>127</v>
      </c>
      <c r="J91" s="191" t="s">
        <v>114</v>
      </c>
      <c r="K91" s="192" t="s">
        <v>128</v>
      </c>
      <c r="L91" s="193"/>
      <c r="M91" s="95" t="s">
        <v>19</v>
      </c>
      <c r="N91" s="96" t="s">
        <v>42</v>
      </c>
      <c r="O91" s="96" t="s">
        <v>129</v>
      </c>
      <c r="P91" s="96" t="s">
        <v>130</v>
      </c>
      <c r="Q91" s="96" t="s">
        <v>131</v>
      </c>
      <c r="R91" s="96" t="s">
        <v>132</v>
      </c>
      <c r="S91" s="96" t="s">
        <v>133</v>
      </c>
      <c r="T91" s="97" t="s">
        <v>134</v>
      </c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</row>
    <row r="92" s="2" customFormat="1" ht="22.8" customHeight="1">
      <c r="A92" s="41"/>
      <c r="B92" s="42"/>
      <c r="C92" s="102" t="s">
        <v>135</v>
      </c>
      <c r="D92" s="43"/>
      <c r="E92" s="43"/>
      <c r="F92" s="43"/>
      <c r="G92" s="43"/>
      <c r="H92" s="43"/>
      <c r="I92" s="43"/>
      <c r="J92" s="194">
        <f>BK92</f>
        <v>0</v>
      </c>
      <c r="K92" s="43"/>
      <c r="L92" s="47"/>
      <c r="M92" s="98"/>
      <c r="N92" s="195"/>
      <c r="O92" s="99"/>
      <c r="P92" s="196">
        <f>P93</f>
        <v>0</v>
      </c>
      <c r="Q92" s="99"/>
      <c r="R92" s="196">
        <f>R93</f>
        <v>261.26414601955202</v>
      </c>
      <c r="S92" s="99"/>
      <c r="T92" s="197">
        <f>T93</f>
        <v>548.42600000000004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71</v>
      </c>
      <c r="AU92" s="20" t="s">
        <v>115</v>
      </c>
      <c r="BK92" s="198">
        <f>BK93</f>
        <v>0</v>
      </c>
    </row>
    <row r="93" s="12" customFormat="1" ht="25.92" customHeight="1">
      <c r="A93" s="12"/>
      <c r="B93" s="199"/>
      <c r="C93" s="200"/>
      <c r="D93" s="201" t="s">
        <v>71</v>
      </c>
      <c r="E93" s="202" t="s">
        <v>136</v>
      </c>
      <c r="F93" s="202" t="s">
        <v>137</v>
      </c>
      <c r="G93" s="200"/>
      <c r="H93" s="200"/>
      <c r="I93" s="203"/>
      <c r="J93" s="204">
        <f>BK93</f>
        <v>0</v>
      </c>
      <c r="K93" s="200"/>
      <c r="L93" s="205"/>
      <c r="M93" s="206"/>
      <c r="N93" s="207"/>
      <c r="O93" s="207"/>
      <c r="P93" s="208">
        <f>P94+P225+P241+P313+P354+P371</f>
        <v>0</v>
      </c>
      <c r="Q93" s="207"/>
      <c r="R93" s="208">
        <f>R94+R225+R241+R313+R354+R371</f>
        <v>261.26414601955202</v>
      </c>
      <c r="S93" s="207"/>
      <c r="T93" s="209">
        <f>T94+T225+T241+T313+T354+T371</f>
        <v>548.42600000000004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79</v>
      </c>
      <c r="AT93" s="211" t="s">
        <v>71</v>
      </c>
      <c r="AU93" s="211" t="s">
        <v>72</v>
      </c>
      <c r="AY93" s="210" t="s">
        <v>138</v>
      </c>
      <c r="BK93" s="212">
        <f>BK94+BK225+BK241+BK313+BK354+BK371</f>
        <v>0</v>
      </c>
    </row>
    <row r="94" s="12" customFormat="1" ht="22.8" customHeight="1">
      <c r="A94" s="12"/>
      <c r="B94" s="199"/>
      <c r="C94" s="200"/>
      <c r="D94" s="201" t="s">
        <v>71</v>
      </c>
      <c r="E94" s="213" t="s">
        <v>79</v>
      </c>
      <c r="F94" s="213" t="s">
        <v>139</v>
      </c>
      <c r="G94" s="200"/>
      <c r="H94" s="200"/>
      <c r="I94" s="203"/>
      <c r="J94" s="214">
        <f>BK94</f>
        <v>0</v>
      </c>
      <c r="K94" s="200"/>
      <c r="L94" s="205"/>
      <c r="M94" s="206"/>
      <c r="N94" s="207"/>
      <c r="O94" s="207"/>
      <c r="P94" s="208">
        <f>SUM(P95:P224)</f>
        <v>0</v>
      </c>
      <c r="Q94" s="207"/>
      <c r="R94" s="208">
        <f>SUM(R95:R224)</f>
        <v>13.2202</v>
      </c>
      <c r="S94" s="207"/>
      <c r="T94" s="209">
        <f>SUM(T95:T224)</f>
        <v>528.74000000000001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79</v>
      </c>
      <c r="AT94" s="211" t="s">
        <v>71</v>
      </c>
      <c r="AU94" s="211" t="s">
        <v>79</v>
      </c>
      <c r="AY94" s="210" t="s">
        <v>138</v>
      </c>
      <c r="BK94" s="212">
        <f>SUM(BK95:BK224)</f>
        <v>0</v>
      </c>
    </row>
    <row r="95" s="2" customFormat="1" ht="24.15" customHeight="1">
      <c r="A95" s="41"/>
      <c r="B95" s="42"/>
      <c r="C95" s="215" t="s">
        <v>79</v>
      </c>
      <c r="D95" s="215" t="s">
        <v>140</v>
      </c>
      <c r="E95" s="216" t="s">
        <v>141</v>
      </c>
      <c r="F95" s="217" t="s">
        <v>142</v>
      </c>
      <c r="G95" s="218" t="s">
        <v>143</v>
      </c>
      <c r="H95" s="219">
        <v>320</v>
      </c>
      <c r="I95" s="220"/>
      <c r="J95" s="221">
        <f>ROUND(I95*H95,2)</f>
        <v>0</v>
      </c>
      <c r="K95" s="217" t="s">
        <v>144</v>
      </c>
      <c r="L95" s="47"/>
      <c r="M95" s="222" t="s">
        <v>19</v>
      </c>
      <c r="N95" s="223" t="s">
        <v>43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145</v>
      </c>
      <c r="AT95" s="226" t="s">
        <v>140</v>
      </c>
      <c r="AU95" s="226" t="s">
        <v>81</v>
      </c>
      <c r="AY95" s="20" t="s">
        <v>138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79</v>
      </c>
      <c r="BK95" s="227">
        <f>ROUND(I95*H95,2)</f>
        <v>0</v>
      </c>
      <c r="BL95" s="20" t="s">
        <v>145</v>
      </c>
      <c r="BM95" s="226" t="s">
        <v>146</v>
      </c>
    </row>
    <row r="96" s="2" customFormat="1">
      <c r="A96" s="41"/>
      <c r="B96" s="42"/>
      <c r="C96" s="43"/>
      <c r="D96" s="228" t="s">
        <v>147</v>
      </c>
      <c r="E96" s="43"/>
      <c r="F96" s="229" t="s">
        <v>148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147</v>
      </c>
      <c r="AU96" s="20" t="s">
        <v>81</v>
      </c>
    </row>
    <row r="97" s="13" customFormat="1">
      <c r="A97" s="13"/>
      <c r="B97" s="233"/>
      <c r="C97" s="234"/>
      <c r="D97" s="235" t="s">
        <v>149</v>
      </c>
      <c r="E97" s="236" t="s">
        <v>19</v>
      </c>
      <c r="F97" s="237" t="s">
        <v>150</v>
      </c>
      <c r="G97" s="234"/>
      <c r="H97" s="236" t="s">
        <v>19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3" t="s">
        <v>149</v>
      </c>
      <c r="AU97" s="243" t="s">
        <v>81</v>
      </c>
      <c r="AV97" s="13" t="s">
        <v>79</v>
      </c>
      <c r="AW97" s="13" t="s">
        <v>33</v>
      </c>
      <c r="AX97" s="13" t="s">
        <v>72</v>
      </c>
      <c r="AY97" s="243" t="s">
        <v>138</v>
      </c>
    </row>
    <row r="98" s="14" customFormat="1">
      <c r="A98" s="14"/>
      <c r="B98" s="244"/>
      <c r="C98" s="245"/>
      <c r="D98" s="235" t="s">
        <v>149</v>
      </c>
      <c r="E98" s="246" t="s">
        <v>19</v>
      </c>
      <c r="F98" s="247" t="s">
        <v>151</v>
      </c>
      <c r="G98" s="245"/>
      <c r="H98" s="248">
        <v>320</v>
      </c>
      <c r="I98" s="249"/>
      <c r="J98" s="245"/>
      <c r="K98" s="245"/>
      <c r="L98" s="250"/>
      <c r="M98" s="251"/>
      <c r="N98" s="252"/>
      <c r="O98" s="252"/>
      <c r="P98" s="252"/>
      <c r="Q98" s="252"/>
      <c r="R98" s="252"/>
      <c r="S98" s="252"/>
      <c r="T98" s="25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4" t="s">
        <v>149</v>
      </c>
      <c r="AU98" s="254" t="s">
        <v>81</v>
      </c>
      <c r="AV98" s="14" t="s">
        <v>81</v>
      </c>
      <c r="AW98" s="14" t="s">
        <v>33</v>
      </c>
      <c r="AX98" s="14" t="s">
        <v>79</v>
      </c>
      <c r="AY98" s="254" t="s">
        <v>138</v>
      </c>
    </row>
    <row r="99" s="2" customFormat="1" ht="49.05" customHeight="1">
      <c r="A99" s="41"/>
      <c r="B99" s="42"/>
      <c r="C99" s="215" t="s">
        <v>81</v>
      </c>
      <c r="D99" s="215" t="s">
        <v>140</v>
      </c>
      <c r="E99" s="216" t="s">
        <v>152</v>
      </c>
      <c r="F99" s="217" t="s">
        <v>153</v>
      </c>
      <c r="G99" s="218" t="s">
        <v>143</v>
      </c>
      <c r="H99" s="219">
        <v>20</v>
      </c>
      <c r="I99" s="220"/>
      <c r="J99" s="221">
        <f>ROUND(I99*H99,2)</f>
        <v>0</v>
      </c>
      <c r="K99" s="217" t="s">
        <v>144</v>
      </c>
      <c r="L99" s="47"/>
      <c r="M99" s="222" t="s">
        <v>19</v>
      </c>
      <c r="N99" s="223" t="s">
        <v>43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145</v>
      </c>
      <c r="AT99" s="226" t="s">
        <v>140</v>
      </c>
      <c r="AU99" s="226" t="s">
        <v>81</v>
      </c>
      <c r="AY99" s="20" t="s">
        <v>138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145</v>
      </c>
      <c r="BM99" s="226" t="s">
        <v>154</v>
      </c>
    </row>
    <row r="100" s="2" customFormat="1">
      <c r="A100" s="41"/>
      <c r="B100" s="42"/>
      <c r="C100" s="43"/>
      <c r="D100" s="228" t="s">
        <v>147</v>
      </c>
      <c r="E100" s="43"/>
      <c r="F100" s="229" t="s">
        <v>155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147</v>
      </c>
      <c r="AU100" s="20" t="s">
        <v>81</v>
      </c>
    </row>
    <row r="101" s="13" customFormat="1">
      <c r="A101" s="13"/>
      <c r="B101" s="233"/>
      <c r="C101" s="234"/>
      <c r="D101" s="235" t="s">
        <v>149</v>
      </c>
      <c r="E101" s="236" t="s">
        <v>19</v>
      </c>
      <c r="F101" s="237" t="s">
        <v>156</v>
      </c>
      <c r="G101" s="234"/>
      <c r="H101" s="236" t="s">
        <v>19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149</v>
      </c>
      <c r="AU101" s="243" t="s">
        <v>81</v>
      </c>
      <c r="AV101" s="13" t="s">
        <v>79</v>
      </c>
      <c r="AW101" s="13" t="s">
        <v>33</v>
      </c>
      <c r="AX101" s="13" t="s">
        <v>72</v>
      </c>
      <c r="AY101" s="243" t="s">
        <v>138</v>
      </c>
    </row>
    <row r="102" s="14" customFormat="1">
      <c r="A102" s="14"/>
      <c r="B102" s="244"/>
      <c r="C102" s="245"/>
      <c r="D102" s="235" t="s">
        <v>149</v>
      </c>
      <c r="E102" s="246" t="s">
        <v>19</v>
      </c>
      <c r="F102" s="247" t="s">
        <v>157</v>
      </c>
      <c r="G102" s="245"/>
      <c r="H102" s="248">
        <v>20</v>
      </c>
      <c r="I102" s="249"/>
      <c r="J102" s="245"/>
      <c r="K102" s="245"/>
      <c r="L102" s="250"/>
      <c r="M102" s="251"/>
      <c r="N102" s="252"/>
      <c r="O102" s="252"/>
      <c r="P102" s="252"/>
      <c r="Q102" s="252"/>
      <c r="R102" s="252"/>
      <c r="S102" s="252"/>
      <c r="T102" s="25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4" t="s">
        <v>149</v>
      </c>
      <c r="AU102" s="254" t="s">
        <v>81</v>
      </c>
      <c r="AV102" s="14" t="s">
        <v>81</v>
      </c>
      <c r="AW102" s="14" t="s">
        <v>33</v>
      </c>
      <c r="AX102" s="14" t="s">
        <v>79</v>
      </c>
      <c r="AY102" s="254" t="s">
        <v>138</v>
      </c>
    </row>
    <row r="103" s="2" customFormat="1" ht="33" customHeight="1">
      <c r="A103" s="41"/>
      <c r="B103" s="42"/>
      <c r="C103" s="215" t="s">
        <v>158</v>
      </c>
      <c r="D103" s="215" t="s">
        <v>140</v>
      </c>
      <c r="E103" s="216" t="s">
        <v>159</v>
      </c>
      <c r="F103" s="217" t="s">
        <v>160</v>
      </c>
      <c r="G103" s="218" t="s">
        <v>161</v>
      </c>
      <c r="H103" s="219">
        <v>7</v>
      </c>
      <c r="I103" s="220"/>
      <c r="J103" s="221">
        <f>ROUND(I103*H103,2)</f>
        <v>0</v>
      </c>
      <c r="K103" s="217" t="s">
        <v>144</v>
      </c>
      <c r="L103" s="47"/>
      <c r="M103" s="222" t="s">
        <v>19</v>
      </c>
      <c r="N103" s="223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145</v>
      </c>
      <c r="AT103" s="226" t="s">
        <v>140</v>
      </c>
      <c r="AU103" s="226" t="s">
        <v>81</v>
      </c>
      <c r="AY103" s="20" t="s">
        <v>138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79</v>
      </c>
      <c r="BK103" s="227">
        <f>ROUND(I103*H103,2)</f>
        <v>0</v>
      </c>
      <c r="BL103" s="20" t="s">
        <v>145</v>
      </c>
      <c r="BM103" s="226" t="s">
        <v>162</v>
      </c>
    </row>
    <row r="104" s="2" customFormat="1">
      <c r="A104" s="41"/>
      <c r="B104" s="42"/>
      <c r="C104" s="43"/>
      <c r="D104" s="228" t="s">
        <v>147</v>
      </c>
      <c r="E104" s="43"/>
      <c r="F104" s="229" t="s">
        <v>163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147</v>
      </c>
      <c r="AU104" s="20" t="s">
        <v>81</v>
      </c>
    </row>
    <row r="105" s="2" customFormat="1">
      <c r="A105" s="41"/>
      <c r="B105" s="42"/>
      <c r="C105" s="43"/>
      <c r="D105" s="235" t="s">
        <v>164</v>
      </c>
      <c r="E105" s="43"/>
      <c r="F105" s="255" t="s">
        <v>165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164</v>
      </c>
      <c r="AU105" s="20" t="s">
        <v>81</v>
      </c>
    </row>
    <row r="106" s="2" customFormat="1" ht="33" customHeight="1">
      <c r="A106" s="41"/>
      <c r="B106" s="42"/>
      <c r="C106" s="215" t="s">
        <v>145</v>
      </c>
      <c r="D106" s="215" t="s">
        <v>140</v>
      </c>
      <c r="E106" s="216" t="s">
        <v>166</v>
      </c>
      <c r="F106" s="217" t="s">
        <v>167</v>
      </c>
      <c r="G106" s="218" t="s">
        <v>161</v>
      </c>
      <c r="H106" s="219">
        <v>2</v>
      </c>
      <c r="I106" s="220"/>
      <c r="J106" s="221">
        <f>ROUND(I106*H106,2)</f>
        <v>0</v>
      </c>
      <c r="K106" s="217" t="s">
        <v>144</v>
      </c>
      <c r="L106" s="47"/>
      <c r="M106" s="222" t="s">
        <v>19</v>
      </c>
      <c r="N106" s="223" t="s">
        <v>43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145</v>
      </c>
      <c r="AT106" s="226" t="s">
        <v>140</v>
      </c>
      <c r="AU106" s="226" t="s">
        <v>81</v>
      </c>
      <c r="AY106" s="20" t="s">
        <v>138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79</v>
      </c>
      <c r="BK106" s="227">
        <f>ROUND(I106*H106,2)</f>
        <v>0</v>
      </c>
      <c r="BL106" s="20" t="s">
        <v>145</v>
      </c>
      <c r="BM106" s="226" t="s">
        <v>168</v>
      </c>
    </row>
    <row r="107" s="2" customFormat="1">
      <c r="A107" s="41"/>
      <c r="B107" s="42"/>
      <c r="C107" s="43"/>
      <c r="D107" s="228" t="s">
        <v>147</v>
      </c>
      <c r="E107" s="43"/>
      <c r="F107" s="229" t="s">
        <v>169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147</v>
      </c>
      <c r="AU107" s="20" t="s">
        <v>81</v>
      </c>
    </row>
    <row r="108" s="2" customFormat="1">
      <c r="A108" s="41"/>
      <c r="B108" s="42"/>
      <c r="C108" s="43"/>
      <c r="D108" s="235" t="s">
        <v>164</v>
      </c>
      <c r="E108" s="43"/>
      <c r="F108" s="255" t="s">
        <v>165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164</v>
      </c>
      <c r="AU108" s="20" t="s">
        <v>81</v>
      </c>
    </row>
    <row r="109" s="2" customFormat="1" ht="33" customHeight="1">
      <c r="A109" s="41"/>
      <c r="B109" s="42"/>
      <c r="C109" s="215" t="s">
        <v>170</v>
      </c>
      <c r="D109" s="215" t="s">
        <v>140</v>
      </c>
      <c r="E109" s="216" t="s">
        <v>171</v>
      </c>
      <c r="F109" s="217" t="s">
        <v>172</v>
      </c>
      <c r="G109" s="218" t="s">
        <v>161</v>
      </c>
      <c r="H109" s="219">
        <v>7</v>
      </c>
      <c r="I109" s="220"/>
      <c r="J109" s="221">
        <f>ROUND(I109*H109,2)</f>
        <v>0</v>
      </c>
      <c r="K109" s="217" t="s">
        <v>144</v>
      </c>
      <c r="L109" s="47"/>
      <c r="M109" s="222" t="s">
        <v>19</v>
      </c>
      <c r="N109" s="223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145</v>
      </c>
      <c r="AT109" s="226" t="s">
        <v>140</v>
      </c>
      <c r="AU109" s="226" t="s">
        <v>81</v>
      </c>
      <c r="AY109" s="20" t="s">
        <v>138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145</v>
      </c>
      <c r="BM109" s="226" t="s">
        <v>173</v>
      </c>
    </row>
    <row r="110" s="2" customFormat="1">
      <c r="A110" s="41"/>
      <c r="B110" s="42"/>
      <c r="C110" s="43"/>
      <c r="D110" s="228" t="s">
        <v>147</v>
      </c>
      <c r="E110" s="43"/>
      <c r="F110" s="229" t="s">
        <v>174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147</v>
      </c>
      <c r="AU110" s="20" t="s">
        <v>81</v>
      </c>
    </row>
    <row r="111" s="2" customFormat="1" ht="33" customHeight="1">
      <c r="A111" s="41"/>
      <c r="B111" s="42"/>
      <c r="C111" s="215" t="s">
        <v>175</v>
      </c>
      <c r="D111" s="215" t="s">
        <v>140</v>
      </c>
      <c r="E111" s="216" t="s">
        <v>176</v>
      </c>
      <c r="F111" s="217" t="s">
        <v>177</v>
      </c>
      <c r="G111" s="218" t="s">
        <v>161</v>
      </c>
      <c r="H111" s="219">
        <v>2</v>
      </c>
      <c r="I111" s="220"/>
      <c r="J111" s="221">
        <f>ROUND(I111*H111,2)</f>
        <v>0</v>
      </c>
      <c r="K111" s="217" t="s">
        <v>144</v>
      </c>
      <c r="L111" s="47"/>
      <c r="M111" s="222" t="s">
        <v>19</v>
      </c>
      <c r="N111" s="223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145</v>
      </c>
      <c r="AT111" s="226" t="s">
        <v>140</v>
      </c>
      <c r="AU111" s="226" t="s">
        <v>81</v>
      </c>
      <c r="AY111" s="20" t="s">
        <v>138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145</v>
      </c>
      <c r="BM111" s="226" t="s">
        <v>178</v>
      </c>
    </row>
    <row r="112" s="2" customFormat="1">
      <c r="A112" s="41"/>
      <c r="B112" s="42"/>
      <c r="C112" s="43"/>
      <c r="D112" s="228" t="s">
        <v>147</v>
      </c>
      <c r="E112" s="43"/>
      <c r="F112" s="229" t="s">
        <v>179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147</v>
      </c>
      <c r="AU112" s="20" t="s">
        <v>81</v>
      </c>
    </row>
    <row r="113" s="2" customFormat="1" ht="62.7" customHeight="1">
      <c r="A113" s="41"/>
      <c r="B113" s="42"/>
      <c r="C113" s="215" t="s">
        <v>180</v>
      </c>
      <c r="D113" s="215" t="s">
        <v>140</v>
      </c>
      <c r="E113" s="216" t="s">
        <v>181</v>
      </c>
      <c r="F113" s="217" t="s">
        <v>182</v>
      </c>
      <c r="G113" s="218" t="s">
        <v>143</v>
      </c>
      <c r="H113" s="219">
        <v>8</v>
      </c>
      <c r="I113" s="220"/>
      <c r="J113" s="221">
        <f>ROUND(I113*H113,2)</f>
        <v>0</v>
      </c>
      <c r="K113" s="217" t="s">
        <v>144</v>
      </c>
      <c r="L113" s="47"/>
      <c r="M113" s="222" t="s">
        <v>19</v>
      </c>
      <c r="N113" s="223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0.29499999999999998</v>
      </c>
      <c r="T113" s="225">
        <f>S113*H113</f>
        <v>2.3599999999999999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145</v>
      </c>
      <c r="AT113" s="226" t="s">
        <v>140</v>
      </c>
      <c r="AU113" s="226" t="s">
        <v>81</v>
      </c>
      <c r="AY113" s="20" t="s">
        <v>138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145</v>
      </c>
      <c r="BM113" s="226" t="s">
        <v>183</v>
      </c>
    </row>
    <row r="114" s="2" customFormat="1">
      <c r="A114" s="41"/>
      <c r="B114" s="42"/>
      <c r="C114" s="43"/>
      <c r="D114" s="228" t="s">
        <v>147</v>
      </c>
      <c r="E114" s="43"/>
      <c r="F114" s="229" t="s">
        <v>184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147</v>
      </c>
      <c r="AU114" s="20" t="s">
        <v>81</v>
      </c>
    </row>
    <row r="115" s="13" customFormat="1">
      <c r="A115" s="13"/>
      <c r="B115" s="233"/>
      <c r="C115" s="234"/>
      <c r="D115" s="235" t="s">
        <v>149</v>
      </c>
      <c r="E115" s="236" t="s">
        <v>19</v>
      </c>
      <c r="F115" s="237" t="s">
        <v>185</v>
      </c>
      <c r="G115" s="234"/>
      <c r="H115" s="236" t="s">
        <v>19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149</v>
      </c>
      <c r="AU115" s="243" t="s">
        <v>81</v>
      </c>
      <c r="AV115" s="13" t="s">
        <v>79</v>
      </c>
      <c r="AW115" s="13" t="s">
        <v>33</v>
      </c>
      <c r="AX115" s="13" t="s">
        <v>72</v>
      </c>
      <c r="AY115" s="243" t="s">
        <v>138</v>
      </c>
    </row>
    <row r="116" s="14" customFormat="1">
      <c r="A116" s="14"/>
      <c r="B116" s="244"/>
      <c r="C116" s="245"/>
      <c r="D116" s="235" t="s">
        <v>149</v>
      </c>
      <c r="E116" s="246" t="s">
        <v>19</v>
      </c>
      <c r="F116" s="247" t="s">
        <v>186</v>
      </c>
      <c r="G116" s="245"/>
      <c r="H116" s="248">
        <v>8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4" t="s">
        <v>149</v>
      </c>
      <c r="AU116" s="254" t="s">
        <v>81</v>
      </c>
      <c r="AV116" s="14" t="s">
        <v>81</v>
      </c>
      <c r="AW116" s="14" t="s">
        <v>33</v>
      </c>
      <c r="AX116" s="14" t="s">
        <v>79</v>
      </c>
      <c r="AY116" s="254" t="s">
        <v>138</v>
      </c>
    </row>
    <row r="117" s="2" customFormat="1" ht="62.7" customHeight="1">
      <c r="A117" s="41"/>
      <c r="B117" s="42"/>
      <c r="C117" s="215" t="s">
        <v>186</v>
      </c>
      <c r="D117" s="215" t="s">
        <v>140</v>
      </c>
      <c r="E117" s="216" t="s">
        <v>187</v>
      </c>
      <c r="F117" s="217" t="s">
        <v>188</v>
      </c>
      <c r="G117" s="218" t="s">
        <v>143</v>
      </c>
      <c r="H117" s="219">
        <v>513</v>
      </c>
      <c r="I117" s="220"/>
      <c r="J117" s="221">
        <f>ROUND(I117*H117,2)</f>
        <v>0</v>
      </c>
      <c r="K117" s="217" t="s">
        <v>144</v>
      </c>
      <c r="L117" s="47"/>
      <c r="M117" s="222" t="s">
        <v>19</v>
      </c>
      <c r="N117" s="223" t="s">
        <v>43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0.29999999999999999</v>
      </c>
      <c r="T117" s="225">
        <f>S117*H117</f>
        <v>153.90000000000001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145</v>
      </c>
      <c r="AT117" s="226" t="s">
        <v>140</v>
      </c>
      <c r="AU117" s="226" t="s">
        <v>81</v>
      </c>
      <c r="AY117" s="20" t="s">
        <v>138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145</v>
      </c>
      <c r="BM117" s="226" t="s">
        <v>189</v>
      </c>
    </row>
    <row r="118" s="2" customFormat="1">
      <c r="A118" s="41"/>
      <c r="B118" s="42"/>
      <c r="C118" s="43"/>
      <c r="D118" s="228" t="s">
        <v>147</v>
      </c>
      <c r="E118" s="43"/>
      <c r="F118" s="229" t="s">
        <v>190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147</v>
      </c>
      <c r="AU118" s="20" t="s">
        <v>81</v>
      </c>
    </row>
    <row r="119" s="13" customFormat="1">
      <c r="A119" s="13"/>
      <c r="B119" s="233"/>
      <c r="C119" s="234"/>
      <c r="D119" s="235" t="s">
        <v>149</v>
      </c>
      <c r="E119" s="236" t="s">
        <v>19</v>
      </c>
      <c r="F119" s="237" t="s">
        <v>191</v>
      </c>
      <c r="G119" s="234"/>
      <c r="H119" s="236" t="s">
        <v>19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149</v>
      </c>
      <c r="AU119" s="243" t="s">
        <v>81</v>
      </c>
      <c r="AV119" s="13" t="s">
        <v>79</v>
      </c>
      <c r="AW119" s="13" t="s">
        <v>33</v>
      </c>
      <c r="AX119" s="13" t="s">
        <v>72</v>
      </c>
      <c r="AY119" s="243" t="s">
        <v>138</v>
      </c>
    </row>
    <row r="120" s="14" customFormat="1">
      <c r="A120" s="14"/>
      <c r="B120" s="244"/>
      <c r="C120" s="245"/>
      <c r="D120" s="235" t="s">
        <v>149</v>
      </c>
      <c r="E120" s="246" t="s">
        <v>19</v>
      </c>
      <c r="F120" s="247" t="s">
        <v>192</v>
      </c>
      <c r="G120" s="245"/>
      <c r="H120" s="248">
        <v>505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4" t="s">
        <v>149</v>
      </c>
      <c r="AU120" s="254" t="s">
        <v>81</v>
      </c>
      <c r="AV120" s="14" t="s">
        <v>81</v>
      </c>
      <c r="AW120" s="14" t="s">
        <v>33</v>
      </c>
      <c r="AX120" s="14" t="s">
        <v>72</v>
      </c>
      <c r="AY120" s="254" t="s">
        <v>138</v>
      </c>
    </row>
    <row r="121" s="13" customFormat="1">
      <c r="A121" s="13"/>
      <c r="B121" s="233"/>
      <c r="C121" s="234"/>
      <c r="D121" s="235" t="s">
        <v>149</v>
      </c>
      <c r="E121" s="236" t="s">
        <v>19</v>
      </c>
      <c r="F121" s="237" t="s">
        <v>185</v>
      </c>
      <c r="G121" s="234"/>
      <c r="H121" s="236" t="s">
        <v>19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149</v>
      </c>
      <c r="AU121" s="243" t="s">
        <v>81</v>
      </c>
      <c r="AV121" s="13" t="s">
        <v>79</v>
      </c>
      <c r="AW121" s="13" t="s">
        <v>33</v>
      </c>
      <c r="AX121" s="13" t="s">
        <v>72</v>
      </c>
      <c r="AY121" s="243" t="s">
        <v>138</v>
      </c>
    </row>
    <row r="122" s="14" customFormat="1">
      <c r="A122" s="14"/>
      <c r="B122" s="244"/>
      <c r="C122" s="245"/>
      <c r="D122" s="235" t="s">
        <v>149</v>
      </c>
      <c r="E122" s="246" t="s">
        <v>19</v>
      </c>
      <c r="F122" s="247" t="s">
        <v>186</v>
      </c>
      <c r="G122" s="245"/>
      <c r="H122" s="248">
        <v>8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4" t="s">
        <v>149</v>
      </c>
      <c r="AU122" s="254" t="s">
        <v>81</v>
      </c>
      <c r="AV122" s="14" t="s">
        <v>81</v>
      </c>
      <c r="AW122" s="14" t="s">
        <v>33</v>
      </c>
      <c r="AX122" s="14" t="s">
        <v>72</v>
      </c>
      <c r="AY122" s="254" t="s">
        <v>138</v>
      </c>
    </row>
    <row r="123" s="15" customFormat="1">
      <c r="A123" s="15"/>
      <c r="B123" s="256"/>
      <c r="C123" s="257"/>
      <c r="D123" s="235" t="s">
        <v>149</v>
      </c>
      <c r="E123" s="258" t="s">
        <v>19</v>
      </c>
      <c r="F123" s="259" t="s">
        <v>193</v>
      </c>
      <c r="G123" s="257"/>
      <c r="H123" s="260">
        <v>513</v>
      </c>
      <c r="I123" s="261"/>
      <c r="J123" s="257"/>
      <c r="K123" s="257"/>
      <c r="L123" s="262"/>
      <c r="M123" s="263"/>
      <c r="N123" s="264"/>
      <c r="O123" s="264"/>
      <c r="P123" s="264"/>
      <c r="Q123" s="264"/>
      <c r="R123" s="264"/>
      <c r="S123" s="264"/>
      <c r="T123" s="26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6" t="s">
        <v>149</v>
      </c>
      <c r="AU123" s="266" t="s">
        <v>81</v>
      </c>
      <c r="AV123" s="15" t="s">
        <v>145</v>
      </c>
      <c r="AW123" s="15" t="s">
        <v>33</v>
      </c>
      <c r="AX123" s="15" t="s">
        <v>79</v>
      </c>
      <c r="AY123" s="266" t="s">
        <v>138</v>
      </c>
    </row>
    <row r="124" s="2" customFormat="1" ht="66.75" customHeight="1">
      <c r="A124" s="41"/>
      <c r="B124" s="42"/>
      <c r="C124" s="215" t="s">
        <v>194</v>
      </c>
      <c r="D124" s="215" t="s">
        <v>140</v>
      </c>
      <c r="E124" s="216" t="s">
        <v>195</v>
      </c>
      <c r="F124" s="217" t="s">
        <v>196</v>
      </c>
      <c r="G124" s="218" t="s">
        <v>143</v>
      </c>
      <c r="H124" s="219">
        <v>513</v>
      </c>
      <c r="I124" s="220"/>
      <c r="J124" s="221">
        <f>ROUND(I124*H124,2)</f>
        <v>0</v>
      </c>
      <c r="K124" s="217" t="s">
        <v>144</v>
      </c>
      <c r="L124" s="47"/>
      <c r="M124" s="222" t="s">
        <v>19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0.28999999999999998</v>
      </c>
      <c r="T124" s="225">
        <f>S124*H124</f>
        <v>148.76999999999998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145</v>
      </c>
      <c r="AT124" s="226" t="s">
        <v>140</v>
      </c>
      <c r="AU124" s="226" t="s">
        <v>81</v>
      </c>
      <c r="AY124" s="20" t="s">
        <v>138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145</v>
      </c>
      <c r="BM124" s="226" t="s">
        <v>197</v>
      </c>
    </row>
    <row r="125" s="2" customFormat="1">
      <c r="A125" s="41"/>
      <c r="B125" s="42"/>
      <c r="C125" s="43"/>
      <c r="D125" s="228" t="s">
        <v>147</v>
      </c>
      <c r="E125" s="43"/>
      <c r="F125" s="229" t="s">
        <v>198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147</v>
      </c>
      <c r="AU125" s="20" t="s">
        <v>81</v>
      </c>
    </row>
    <row r="126" s="13" customFormat="1">
      <c r="A126" s="13"/>
      <c r="B126" s="233"/>
      <c r="C126" s="234"/>
      <c r="D126" s="235" t="s">
        <v>149</v>
      </c>
      <c r="E126" s="236" t="s">
        <v>19</v>
      </c>
      <c r="F126" s="237" t="s">
        <v>191</v>
      </c>
      <c r="G126" s="234"/>
      <c r="H126" s="236" t="s">
        <v>19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149</v>
      </c>
      <c r="AU126" s="243" t="s">
        <v>81</v>
      </c>
      <c r="AV126" s="13" t="s">
        <v>79</v>
      </c>
      <c r="AW126" s="13" t="s">
        <v>33</v>
      </c>
      <c r="AX126" s="13" t="s">
        <v>72</v>
      </c>
      <c r="AY126" s="243" t="s">
        <v>138</v>
      </c>
    </row>
    <row r="127" s="14" customFormat="1">
      <c r="A127" s="14"/>
      <c r="B127" s="244"/>
      <c r="C127" s="245"/>
      <c r="D127" s="235" t="s">
        <v>149</v>
      </c>
      <c r="E127" s="246" t="s">
        <v>19</v>
      </c>
      <c r="F127" s="247" t="s">
        <v>192</v>
      </c>
      <c r="G127" s="245"/>
      <c r="H127" s="248">
        <v>505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149</v>
      </c>
      <c r="AU127" s="254" t="s">
        <v>81</v>
      </c>
      <c r="AV127" s="14" t="s">
        <v>81</v>
      </c>
      <c r="AW127" s="14" t="s">
        <v>33</v>
      </c>
      <c r="AX127" s="14" t="s">
        <v>72</v>
      </c>
      <c r="AY127" s="254" t="s">
        <v>138</v>
      </c>
    </row>
    <row r="128" s="13" customFormat="1">
      <c r="A128" s="13"/>
      <c r="B128" s="233"/>
      <c r="C128" s="234"/>
      <c r="D128" s="235" t="s">
        <v>149</v>
      </c>
      <c r="E128" s="236" t="s">
        <v>19</v>
      </c>
      <c r="F128" s="237" t="s">
        <v>185</v>
      </c>
      <c r="G128" s="234"/>
      <c r="H128" s="236" t="s">
        <v>19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149</v>
      </c>
      <c r="AU128" s="243" t="s">
        <v>81</v>
      </c>
      <c r="AV128" s="13" t="s">
        <v>79</v>
      </c>
      <c r="AW128" s="13" t="s">
        <v>33</v>
      </c>
      <c r="AX128" s="13" t="s">
        <v>72</v>
      </c>
      <c r="AY128" s="243" t="s">
        <v>138</v>
      </c>
    </row>
    <row r="129" s="14" customFormat="1">
      <c r="A129" s="14"/>
      <c r="B129" s="244"/>
      <c r="C129" s="245"/>
      <c r="D129" s="235" t="s">
        <v>149</v>
      </c>
      <c r="E129" s="246" t="s">
        <v>19</v>
      </c>
      <c r="F129" s="247" t="s">
        <v>186</v>
      </c>
      <c r="G129" s="245"/>
      <c r="H129" s="248">
        <v>8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149</v>
      </c>
      <c r="AU129" s="254" t="s">
        <v>81</v>
      </c>
      <c r="AV129" s="14" t="s">
        <v>81</v>
      </c>
      <c r="AW129" s="14" t="s">
        <v>33</v>
      </c>
      <c r="AX129" s="14" t="s">
        <v>72</v>
      </c>
      <c r="AY129" s="254" t="s">
        <v>138</v>
      </c>
    </row>
    <row r="130" s="15" customFormat="1">
      <c r="A130" s="15"/>
      <c r="B130" s="256"/>
      <c r="C130" s="257"/>
      <c r="D130" s="235" t="s">
        <v>149</v>
      </c>
      <c r="E130" s="258" t="s">
        <v>19</v>
      </c>
      <c r="F130" s="259" t="s">
        <v>193</v>
      </c>
      <c r="G130" s="257"/>
      <c r="H130" s="260">
        <v>513</v>
      </c>
      <c r="I130" s="261"/>
      <c r="J130" s="257"/>
      <c r="K130" s="257"/>
      <c r="L130" s="262"/>
      <c r="M130" s="263"/>
      <c r="N130" s="264"/>
      <c r="O130" s="264"/>
      <c r="P130" s="264"/>
      <c r="Q130" s="264"/>
      <c r="R130" s="264"/>
      <c r="S130" s="264"/>
      <c r="T130" s="26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6" t="s">
        <v>149</v>
      </c>
      <c r="AU130" s="266" t="s">
        <v>81</v>
      </c>
      <c r="AV130" s="15" t="s">
        <v>145</v>
      </c>
      <c r="AW130" s="15" t="s">
        <v>33</v>
      </c>
      <c r="AX130" s="15" t="s">
        <v>79</v>
      </c>
      <c r="AY130" s="266" t="s">
        <v>138</v>
      </c>
    </row>
    <row r="131" s="2" customFormat="1" ht="55.5" customHeight="1">
      <c r="A131" s="41"/>
      <c r="B131" s="42"/>
      <c r="C131" s="215" t="s">
        <v>199</v>
      </c>
      <c r="D131" s="215" t="s">
        <v>140</v>
      </c>
      <c r="E131" s="216" t="s">
        <v>200</v>
      </c>
      <c r="F131" s="217" t="s">
        <v>201</v>
      </c>
      <c r="G131" s="218" t="s">
        <v>143</v>
      </c>
      <c r="H131" s="219">
        <v>505</v>
      </c>
      <c r="I131" s="220"/>
      <c r="J131" s="221">
        <f>ROUND(I131*H131,2)</f>
        <v>0</v>
      </c>
      <c r="K131" s="217" t="s">
        <v>144</v>
      </c>
      <c r="L131" s="47"/>
      <c r="M131" s="222" t="s">
        <v>19</v>
      </c>
      <c r="N131" s="223" t="s">
        <v>43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0.23999999999999999</v>
      </c>
      <c r="T131" s="225">
        <f>S131*H131</f>
        <v>121.19999999999999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145</v>
      </c>
      <c r="AT131" s="226" t="s">
        <v>140</v>
      </c>
      <c r="AU131" s="226" t="s">
        <v>81</v>
      </c>
      <c r="AY131" s="20" t="s">
        <v>138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79</v>
      </c>
      <c r="BK131" s="227">
        <f>ROUND(I131*H131,2)</f>
        <v>0</v>
      </c>
      <c r="BL131" s="20" t="s">
        <v>145</v>
      </c>
      <c r="BM131" s="226" t="s">
        <v>202</v>
      </c>
    </row>
    <row r="132" s="2" customFormat="1">
      <c r="A132" s="41"/>
      <c r="B132" s="42"/>
      <c r="C132" s="43"/>
      <c r="D132" s="228" t="s">
        <v>147</v>
      </c>
      <c r="E132" s="43"/>
      <c r="F132" s="229" t="s">
        <v>203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147</v>
      </c>
      <c r="AU132" s="20" t="s">
        <v>81</v>
      </c>
    </row>
    <row r="133" s="13" customFormat="1">
      <c r="A133" s="13"/>
      <c r="B133" s="233"/>
      <c r="C133" s="234"/>
      <c r="D133" s="235" t="s">
        <v>149</v>
      </c>
      <c r="E133" s="236" t="s">
        <v>19</v>
      </c>
      <c r="F133" s="237" t="s">
        <v>191</v>
      </c>
      <c r="G133" s="234"/>
      <c r="H133" s="236" t="s">
        <v>19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149</v>
      </c>
      <c r="AU133" s="243" t="s">
        <v>81</v>
      </c>
      <c r="AV133" s="13" t="s">
        <v>79</v>
      </c>
      <c r="AW133" s="13" t="s">
        <v>33</v>
      </c>
      <c r="AX133" s="13" t="s">
        <v>72</v>
      </c>
      <c r="AY133" s="243" t="s">
        <v>138</v>
      </c>
    </row>
    <row r="134" s="14" customFormat="1">
      <c r="A134" s="14"/>
      <c r="B134" s="244"/>
      <c r="C134" s="245"/>
      <c r="D134" s="235" t="s">
        <v>149</v>
      </c>
      <c r="E134" s="246" t="s">
        <v>19</v>
      </c>
      <c r="F134" s="247" t="s">
        <v>192</v>
      </c>
      <c r="G134" s="245"/>
      <c r="H134" s="248">
        <v>505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149</v>
      </c>
      <c r="AU134" s="254" t="s">
        <v>81</v>
      </c>
      <c r="AV134" s="14" t="s">
        <v>81</v>
      </c>
      <c r="AW134" s="14" t="s">
        <v>33</v>
      </c>
      <c r="AX134" s="14" t="s">
        <v>79</v>
      </c>
      <c r="AY134" s="254" t="s">
        <v>138</v>
      </c>
    </row>
    <row r="135" s="2" customFormat="1" ht="55.5" customHeight="1">
      <c r="A135" s="41"/>
      <c r="B135" s="42"/>
      <c r="C135" s="215" t="s">
        <v>204</v>
      </c>
      <c r="D135" s="215" t="s">
        <v>140</v>
      </c>
      <c r="E135" s="216" t="s">
        <v>205</v>
      </c>
      <c r="F135" s="217" t="s">
        <v>206</v>
      </c>
      <c r="G135" s="218" t="s">
        <v>143</v>
      </c>
      <c r="H135" s="219">
        <v>505</v>
      </c>
      <c r="I135" s="220"/>
      <c r="J135" s="221">
        <f>ROUND(I135*H135,2)</f>
        <v>0</v>
      </c>
      <c r="K135" s="217" t="s">
        <v>144</v>
      </c>
      <c r="L135" s="47"/>
      <c r="M135" s="222" t="s">
        <v>19</v>
      </c>
      <c r="N135" s="223" t="s">
        <v>43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0.098000000000000004</v>
      </c>
      <c r="T135" s="225">
        <f>S135*H135</f>
        <v>49.490000000000002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145</v>
      </c>
      <c r="AT135" s="226" t="s">
        <v>140</v>
      </c>
      <c r="AU135" s="226" t="s">
        <v>81</v>
      </c>
      <c r="AY135" s="20" t="s">
        <v>138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79</v>
      </c>
      <c r="BK135" s="227">
        <f>ROUND(I135*H135,2)</f>
        <v>0</v>
      </c>
      <c r="BL135" s="20" t="s">
        <v>145</v>
      </c>
      <c r="BM135" s="226" t="s">
        <v>207</v>
      </c>
    </row>
    <row r="136" s="2" customFormat="1">
      <c r="A136" s="41"/>
      <c r="B136" s="42"/>
      <c r="C136" s="43"/>
      <c r="D136" s="228" t="s">
        <v>147</v>
      </c>
      <c r="E136" s="43"/>
      <c r="F136" s="229" t="s">
        <v>208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147</v>
      </c>
      <c r="AU136" s="20" t="s">
        <v>81</v>
      </c>
    </row>
    <row r="137" s="2" customFormat="1" ht="49.05" customHeight="1">
      <c r="A137" s="41"/>
      <c r="B137" s="42"/>
      <c r="C137" s="215" t="s">
        <v>209</v>
      </c>
      <c r="D137" s="215" t="s">
        <v>140</v>
      </c>
      <c r="E137" s="216" t="s">
        <v>210</v>
      </c>
      <c r="F137" s="217" t="s">
        <v>211</v>
      </c>
      <c r="G137" s="218" t="s">
        <v>143</v>
      </c>
      <c r="H137" s="219">
        <v>505</v>
      </c>
      <c r="I137" s="220"/>
      <c r="J137" s="221">
        <f>ROUND(I137*H137,2)</f>
        <v>0</v>
      </c>
      <c r="K137" s="217" t="s">
        <v>144</v>
      </c>
      <c r="L137" s="47"/>
      <c r="M137" s="222" t="s">
        <v>19</v>
      </c>
      <c r="N137" s="223" t="s">
        <v>43</v>
      </c>
      <c r="O137" s="87"/>
      <c r="P137" s="224">
        <f>O137*H137</f>
        <v>0</v>
      </c>
      <c r="Q137" s="224">
        <v>4.0000000000000003E-05</v>
      </c>
      <c r="R137" s="224">
        <f>Q137*H137</f>
        <v>0.020200000000000003</v>
      </c>
      <c r="S137" s="224">
        <v>0.091999999999999998</v>
      </c>
      <c r="T137" s="225">
        <f>S137*H137</f>
        <v>46.460000000000001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145</v>
      </c>
      <c r="AT137" s="226" t="s">
        <v>140</v>
      </c>
      <c r="AU137" s="226" t="s">
        <v>81</v>
      </c>
      <c r="AY137" s="20" t="s">
        <v>138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79</v>
      </c>
      <c r="BK137" s="227">
        <f>ROUND(I137*H137,2)</f>
        <v>0</v>
      </c>
      <c r="BL137" s="20" t="s">
        <v>145</v>
      </c>
      <c r="BM137" s="226" t="s">
        <v>212</v>
      </c>
    </row>
    <row r="138" s="2" customFormat="1">
      <c r="A138" s="41"/>
      <c r="B138" s="42"/>
      <c r="C138" s="43"/>
      <c r="D138" s="228" t="s">
        <v>147</v>
      </c>
      <c r="E138" s="43"/>
      <c r="F138" s="229" t="s">
        <v>213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147</v>
      </c>
      <c r="AU138" s="20" t="s">
        <v>81</v>
      </c>
    </row>
    <row r="139" s="2" customFormat="1" ht="49.05" customHeight="1">
      <c r="A139" s="41"/>
      <c r="B139" s="42"/>
      <c r="C139" s="215" t="s">
        <v>214</v>
      </c>
      <c r="D139" s="215" t="s">
        <v>140</v>
      </c>
      <c r="E139" s="216" t="s">
        <v>215</v>
      </c>
      <c r="F139" s="217" t="s">
        <v>216</v>
      </c>
      <c r="G139" s="218" t="s">
        <v>217</v>
      </c>
      <c r="H139" s="219">
        <v>32</v>
      </c>
      <c r="I139" s="220"/>
      <c r="J139" s="221">
        <f>ROUND(I139*H139,2)</f>
        <v>0</v>
      </c>
      <c r="K139" s="217" t="s">
        <v>144</v>
      </c>
      <c r="L139" s="47"/>
      <c r="M139" s="222" t="s">
        <v>19</v>
      </c>
      <c r="N139" s="223" t="s">
        <v>43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0.20499999999999999</v>
      </c>
      <c r="T139" s="225">
        <f>S139*H139</f>
        <v>6.5599999999999996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145</v>
      </c>
      <c r="AT139" s="226" t="s">
        <v>140</v>
      </c>
      <c r="AU139" s="226" t="s">
        <v>81</v>
      </c>
      <c r="AY139" s="20" t="s">
        <v>138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145</v>
      </c>
      <c r="BM139" s="226" t="s">
        <v>218</v>
      </c>
    </row>
    <row r="140" s="2" customFormat="1">
      <c r="A140" s="41"/>
      <c r="B140" s="42"/>
      <c r="C140" s="43"/>
      <c r="D140" s="228" t="s">
        <v>147</v>
      </c>
      <c r="E140" s="43"/>
      <c r="F140" s="229" t="s">
        <v>219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147</v>
      </c>
      <c r="AU140" s="20" t="s">
        <v>81</v>
      </c>
    </row>
    <row r="141" s="13" customFormat="1">
      <c r="A141" s="13"/>
      <c r="B141" s="233"/>
      <c r="C141" s="234"/>
      <c r="D141" s="235" t="s">
        <v>149</v>
      </c>
      <c r="E141" s="236" t="s">
        <v>19</v>
      </c>
      <c r="F141" s="237" t="s">
        <v>220</v>
      </c>
      <c r="G141" s="234"/>
      <c r="H141" s="236" t="s">
        <v>19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149</v>
      </c>
      <c r="AU141" s="243" t="s">
        <v>81</v>
      </c>
      <c r="AV141" s="13" t="s">
        <v>79</v>
      </c>
      <c r="AW141" s="13" t="s">
        <v>33</v>
      </c>
      <c r="AX141" s="13" t="s">
        <v>72</v>
      </c>
      <c r="AY141" s="243" t="s">
        <v>138</v>
      </c>
    </row>
    <row r="142" s="14" customFormat="1">
      <c r="A142" s="14"/>
      <c r="B142" s="244"/>
      <c r="C142" s="245"/>
      <c r="D142" s="235" t="s">
        <v>149</v>
      </c>
      <c r="E142" s="246" t="s">
        <v>19</v>
      </c>
      <c r="F142" s="247" t="s">
        <v>221</v>
      </c>
      <c r="G142" s="245"/>
      <c r="H142" s="248">
        <v>32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149</v>
      </c>
      <c r="AU142" s="254" t="s">
        <v>81</v>
      </c>
      <c r="AV142" s="14" t="s">
        <v>81</v>
      </c>
      <c r="AW142" s="14" t="s">
        <v>33</v>
      </c>
      <c r="AX142" s="14" t="s">
        <v>79</v>
      </c>
      <c r="AY142" s="254" t="s">
        <v>138</v>
      </c>
    </row>
    <row r="143" s="2" customFormat="1" ht="24.15" customHeight="1">
      <c r="A143" s="41"/>
      <c r="B143" s="42"/>
      <c r="C143" s="215" t="s">
        <v>222</v>
      </c>
      <c r="D143" s="215" t="s">
        <v>140</v>
      </c>
      <c r="E143" s="216" t="s">
        <v>223</v>
      </c>
      <c r="F143" s="217" t="s">
        <v>224</v>
      </c>
      <c r="G143" s="218" t="s">
        <v>143</v>
      </c>
      <c r="H143" s="219">
        <v>380</v>
      </c>
      <c r="I143" s="220"/>
      <c r="J143" s="221">
        <f>ROUND(I143*H143,2)</f>
        <v>0</v>
      </c>
      <c r="K143" s="217" t="s">
        <v>144</v>
      </c>
      <c r="L143" s="47"/>
      <c r="M143" s="222" t="s">
        <v>19</v>
      </c>
      <c r="N143" s="223" t="s">
        <v>43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145</v>
      </c>
      <c r="AT143" s="226" t="s">
        <v>140</v>
      </c>
      <c r="AU143" s="226" t="s">
        <v>81</v>
      </c>
      <c r="AY143" s="20" t="s">
        <v>138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20" t="s">
        <v>79</v>
      </c>
      <c r="BK143" s="227">
        <f>ROUND(I143*H143,2)</f>
        <v>0</v>
      </c>
      <c r="BL143" s="20" t="s">
        <v>145</v>
      </c>
      <c r="BM143" s="226" t="s">
        <v>225</v>
      </c>
    </row>
    <row r="144" s="2" customFormat="1">
      <c r="A144" s="41"/>
      <c r="B144" s="42"/>
      <c r="C144" s="43"/>
      <c r="D144" s="228" t="s">
        <v>147</v>
      </c>
      <c r="E144" s="43"/>
      <c r="F144" s="229" t="s">
        <v>226</v>
      </c>
      <c r="G144" s="43"/>
      <c r="H144" s="43"/>
      <c r="I144" s="230"/>
      <c r="J144" s="43"/>
      <c r="K144" s="43"/>
      <c r="L144" s="47"/>
      <c r="M144" s="231"/>
      <c r="N144" s="232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147</v>
      </c>
      <c r="AU144" s="20" t="s">
        <v>81</v>
      </c>
    </row>
    <row r="145" s="13" customFormat="1">
      <c r="A145" s="13"/>
      <c r="B145" s="233"/>
      <c r="C145" s="234"/>
      <c r="D145" s="235" t="s">
        <v>149</v>
      </c>
      <c r="E145" s="236" t="s">
        <v>19</v>
      </c>
      <c r="F145" s="237" t="s">
        <v>227</v>
      </c>
      <c r="G145" s="234"/>
      <c r="H145" s="236" t="s">
        <v>19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149</v>
      </c>
      <c r="AU145" s="243" t="s">
        <v>81</v>
      </c>
      <c r="AV145" s="13" t="s">
        <v>79</v>
      </c>
      <c r="AW145" s="13" t="s">
        <v>33</v>
      </c>
      <c r="AX145" s="13" t="s">
        <v>72</v>
      </c>
      <c r="AY145" s="243" t="s">
        <v>138</v>
      </c>
    </row>
    <row r="146" s="14" customFormat="1">
      <c r="A146" s="14"/>
      <c r="B146" s="244"/>
      <c r="C146" s="245"/>
      <c r="D146" s="235" t="s">
        <v>149</v>
      </c>
      <c r="E146" s="246" t="s">
        <v>19</v>
      </c>
      <c r="F146" s="247" t="s">
        <v>228</v>
      </c>
      <c r="G146" s="245"/>
      <c r="H146" s="248">
        <v>380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149</v>
      </c>
      <c r="AU146" s="254" t="s">
        <v>81</v>
      </c>
      <c r="AV146" s="14" t="s">
        <v>81</v>
      </c>
      <c r="AW146" s="14" t="s">
        <v>33</v>
      </c>
      <c r="AX146" s="14" t="s">
        <v>79</v>
      </c>
      <c r="AY146" s="254" t="s">
        <v>138</v>
      </c>
    </row>
    <row r="147" s="2" customFormat="1" ht="37.8" customHeight="1">
      <c r="A147" s="41"/>
      <c r="B147" s="42"/>
      <c r="C147" s="215" t="s">
        <v>8</v>
      </c>
      <c r="D147" s="215" t="s">
        <v>140</v>
      </c>
      <c r="E147" s="216" t="s">
        <v>229</v>
      </c>
      <c r="F147" s="217" t="s">
        <v>230</v>
      </c>
      <c r="G147" s="218" t="s">
        <v>231</v>
      </c>
      <c r="H147" s="219">
        <v>159.59999999999999</v>
      </c>
      <c r="I147" s="220"/>
      <c r="J147" s="221">
        <f>ROUND(I147*H147,2)</f>
        <v>0</v>
      </c>
      <c r="K147" s="217" t="s">
        <v>144</v>
      </c>
      <c r="L147" s="47"/>
      <c r="M147" s="222" t="s">
        <v>19</v>
      </c>
      <c r="N147" s="223" t="s">
        <v>43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145</v>
      </c>
      <c r="AT147" s="226" t="s">
        <v>140</v>
      </c>
      <c r="AU147" s="226" t="s">
        <v>81</v>
      </c>
      <c r="AY147" s="20" t="s">
        <v>138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79</v>
      </c>
      <c r="BK147" s="227">
        <f>ROUND(I147*H147,2)</f>
        <v>0</v>
      </c>
      <c r="BL147" s="20" t="s">
        <v>145</v>
      </c>
      <c r="BM147" s="226" t="s">
        <v>232</v>
      </c>
    </row>
    <row r="148" s="2" customFormat="1">
      <c r="A148" s="41"/>
      <c r="B148" s="42"/>
      <c r="C148" s="43"/>
      <c r="D148" s="228" t="s">
        <v>147</v>
      </c>
      <c r="E148" s="43"/>
      <c r="F148" s="229" t="s">
        <v>233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147</v>
      </c>
      <c r="AU148" s="20" t="s">
        <v>81</v>
      </c>
    </row>
    <row r="149" s="13" customFormat="1">
      <c r="A149" s="13"/>
      <c r="B149" s="233"/>
      <c r="C149" s="234"/>
      <c r="D149" s="235" t="s">
        <v>149</v>
      </c>
      <c r="E149" s="236" t="s">
        <v>19</v>
      </c>
      <c r="F149" s="237" t="s">
        <v>234</v>
      </c>
      <c r="G149" s="234"/>
      <c r="H149" s="236" t="s">
        <v>19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149</v>
      </c>
      <c r="AU149" s="243" t="s">
        <v>81</v>
      </c>
      <c r="AV149" s="13" t="s">
        <v>79</v>
      </c>
      <c r="AW149" s="13" t="s">
        <v>33</v>
      </c>
      <c r="AX149" s="13" t="s">
        <v>72</v>
      </c>
      <c r="AY149" s="243" t="s">
        <v>138</v>
      </c>
    </row>
    <row r="150" s="14" customFormat="1">
      <c r="A150" s="14"/>
      <c r="B150" s="244"/>
      <c r="C150" s="245"/>
      <c r="D150" s="235" t="s">
        <v>149</v>
      </c>
      <c r="E150" s="246" t="s">
        <v>19</v>
      </c>
      <c r="F150" s="247" t="s">
        <v>235</v>
      </c>
      <c r="G150" s="245"/>
      <c r="H150" s="248">
        <v>159.59999999999999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149</v>
      </c>
      <c r="AU150" s="254" t="s">
        <v>81</v>
      </c>
      <c r="AV150" s="14" t="s">
        <v>81</v>
      </c>
      <c r="AW150" s="14" t="s">
        <v>33</v>
      </c>
      <c r="AX150" s="14" t="s">
        <v>79</v>
      </c>
      <c r="AY150" s="254" t="s">
        <v>138</v>
      </c>
    </row>
    <row r="151" s="2" customFormat="1" ht="44.25" customHeight="1">
      <c r="A151" s="41"/>
      <c r="B151" s="42"/>
      <c r="C151" s="215" t="s">
        <v>236</v>
      </c>
      <c r="D151" s="215" t="s">
        <v>140</v>
      </c>
      <c r="E151" s="216" t="s">
        <v>237</v>
      </c>
      <c r="F151" s="217" t="s">
        <v>238</v>
      </c>
      <c r="G151" s="218" t="s">
        <v>231</v>
      </c>
      <c r="H151" s="219">
        <v>6.5999999999999996</v>
      </c>
      <c r="I151" s="220"/>
      <c r="J151" s="221">
        <f>ROUND(I151*H151,2)</f>
        <v>0</v>
      </c>
      <c r="K151" s="217" t="s">
        <v>144</v>
      </c>
      <c r="L151" s="47"/>
      <c r="M151" s="222" t="s">
        <v>19</v>
      </c>
      <c r="N151" s="223" t="s">
        <v>43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145</v>
      </c>
      <c r="AT151" s="226" t="s">
        <v>140</v>
      </c>
      <c r="AU151" s="226" t="s">
        <v>81</v>
      </c>
      <c r="AY151" s="20" t="s">
        <v>138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79</v>
      </c>
      <c r="BK151" s="227">
        <f>ROUND(I151*H151,2)</f>
        <v>0</v>
      </c>
      <c r="BL151" s="20" t="s">
        <v>145</v>
      </c>
      <c r="BM151" s="226" t="s">
        <v>239</v>
      </c>
    </row>
    <row r="152" s="2" customFormat="1">
      <c r="A152" s="41"/>
      <c r="B152" s="42"/>
      <c r="C152" s="43"/>
      <c r="D152" s="228" t="s">
        <v>147</v>
      </c>
      <c r="E152" s="43"/>
      <c r="F152" s="229" t="s">
        <v>240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147</v>
      </c>
      <c r="AU152" s="20" t="s">
        <v>81</v>
      </c>
    </row>
    <row r="153" s="13" customFormat="1">
      <c r="A153" s="13"/>
      <c r="B153" s="233"/>
      <c r="C153" s="234"/>
      <c r="D153" s="235" t="s">
        <v>149</v>
      </c>
      <c r="E153" s="236" t="s">
        <v>19</v>
      </c>
      <c r="F153" s="237" t="s">
        <v>241</v>
      </c>
      <c r="G153" s="234"/>
      <c r="H153" s="236" t="s">
        <v>19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149</v>
      </c>
      <c r="AU153" s="243" t="s">
        <v>81</v>
      </c>
      <c r="AV153" s="13" t="s">
        <v>79</v>
      </c>
      <c r="AW153" s="13" t="s">
        <v>33</v>
      </c>
      <c r="AX153" s="13" t="s">
        <v>72</v>
      </c>
      <c r="AY153" s="243" t="s">
        <v>138</v>
      </c>
    </row>
    <row r="154" s="14" customFormat="1">
      <c r="A154" s="14"/>
      <c r="B154" s="244"/>
      <c r="C154" s="245"/>
      <c r="D154" s="235" t="s">
        <v>149</v>
      </c>
      <c r="E154" s="246" t="s">
        <v>19</v>
      </c>
      <c r="F154" s="247" t="s">
        <v>242</v>
      </c>
      <c r="G154" s="245"/>
      <c r="H154" s="248">
        <v>6.5999999999999996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149</v>
      </c>
      <c r="AU154" s="254" t="s">
        <v>81</v>
      </c>
      <c r="AV154" s="14" t="s">
        <v>81</v>
      </c>
      <c r="AW154" s="14" t="s">
        <v>33</v>
      </c>
      <c r="AX154" s="14" t="s">
        <v>79</v>
      </c>
      <c r="AY154" s="254" t="s">
        <v>138</v>
      </c>
    </row>
    <row r="155" s="2" customFormat="1" ht="49.05" customHeight="1">
      <c r="A155" s="41"/>
      <c r="B155" s="42"/>
      <c r="C155" s="215" t="s">
        <v>243</v>
      </c>
      <c r="D155" s="215" t="s">
        <v>140</v>
      </c>
      <c r="E155" s="216" t="s">
        <v>244</v>
      </c>
      <c r="F155" s="217" t="s">
        <v>245</v>
      </c>
      <c r="G155" s="218" t="s">
        <v>161</v>
      </c>
      <c r="H155" s="219">
        <v>9</v>
      </c>
      <c r="I155" s="220"/>
      <c r="J155" s="221">
        <f>ROUND(I155*H155,2)</f>
        <v>0</v>
      </c>
      <c r="K155" s="217" t="s">
        <v>144</v>
      </c>
      <c r="L155" s="47"/>
      <c r="M155" s="222" t="s">
        <v>19</v>
      </c>
      <c r="N155" s="223" t="s">
        <v>43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145</v>
      </c>
      <c r="AT155" s="226" t="s">
        <v>140</v>
      </c>
      <c r="AU155" s="226" t="s">
        <v>81</v>
      </c>
      <c r="AY155" s="20" t="s">
        <v>138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79</v>
      </c>
      <c r="BK155" s="227">
        <f>ROUND(I155*H155,2)</f>
        <v>0</v>
      </c>
      <c r="BL155" s="20" t="s">
        <v>145</v>
      </c>
      <c r="BM155" s="226" t="s">
        <v>246</v>
      </c>
    </row>
    <row r="156" s="2" customFormat="1">
      <c r="A156" s="41"/>
      <c r="B156" s="42"/>
      <c r="C156" s="43"/>
      <c r="D156" s="228" t="s">
        <v>147</v>
      </c>
      <c r="E156" s="43"/>
      <c r="F156" s="229" t="s">
        <v>247</v>
      </c>
      <c r="G156" s="43"/>
      <c r="H156" s="43"/>
      <c r="I156" s="230"/>
      <c r="J156" s="43"/>
      <c r="K156" s="43"/>
      <c r="L156" s="47"/>
      <c r="M156" s="231"/>
      <c r="N156" s="232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147</v>
      </c>
      <c r="AU156" s="20" t="s">
        <v>81</v>
      </c>
    </row>
    <row r="157" s="2" customFormat="1" ht="44.25" customHeight="1">
      <c r="A157" s="41"/>
      <c r="B157" s="42"/>
      <c r="C157" s="215" t="s">
        <v>248</v>
      </c>
      <c r="D157" s="215" t="s">
        <v>140</v>
      </c>
      <c r="E157" s="216" t="s">
        <v>249</v>
      </c>
      <c r="F157" s="217" t="s">
        <v>250</v>
      </c>
      <c r="G157" s="218" t="s">
        <v>161</v>
      </c>
      <c r="H157" s="219">
        <v>9</v>
      </c>
      <c r="I157" s="220"/>
      <c r="J157" s="221">
        <f>ROUND(I157*H157,2)</f>
        <v>0</v>
      </c>
      <c r="K157" s="217" t="s">
        <v>144</v>
      </c>
      <c r="L157" s="47"/>
      <c r="M157" s="222" t="s">
        <v>19</v>
      </c>
      <c r="N157" s="223" t="s">
        <v>43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145</v>
      </c>
      <c r="AT157" s="226" t="s">
        <v>140</v>
      </c>
      <c r="AU157" s="226" t="s">
        <v>81</v>
      </c>
      <c r="AY157" s="20" t="s">
        <v>138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79</v>
      </c>
      <c r="BK157" s="227">
        <f>ROUND(I157*H157,2)</f>
        <v>0</v>
      </c>
      <c r="BL157" s="20" t="s">
        <v>145</v>
      </c>
      <c r="BM157" s="226" t="s">
        <v>251</v>
      </c>
    </row>
    <row r="158" s="2" customFormat="1">
      <c r="A158" s="41"/>
      <c r="B158" s="42"/>
      <c r="C158" s="43"/>
      <c r="D158" s="228" t="s">
        <v>147</v>
      </c>
      <c r="E158" s="43"/>
      <c r="F158" s="229" t="s">
        <v>252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147</v>
      </c>
      <c r="AU158" s="20" t="s">
        <v>81</v>
      </c>
    </row>
    <row r="159" s="2" customFormat="1" ht="37.8" customHeight="1">
      <c r="A159" s="41"/>
      <c r="B159" s="42"/>
      <c r="C159" s="215" t="s">
        <v>253</v>
      </c>
      <c r="D159" s="215" t="s">
        <v>140</v>
      </c>
      <c r="E159" s="216" t="s">
        <v>254</v>
      </c>
      <c r="F159" s="217" t="s">
        <v>255</v>
      </c>
      <c r="G159" s="218" t="s">
        <v>161</v>
      </c>
      <c r="H159" s="219">
        <v>9</v>
      </c>
      <c r="I159" s="220"/>
      <c r="J159" s="221">
        <f>ROUND(I159*H159,2)</f>
        <v>0</v>
      </c>
      <c r="K159" s="217" t="s">
        <v>144</v>
      </c>
      <c r="L159" s="47"/>
      <c r="M159" s="222" t="s">
        <v>19</v>
      </c>
      <c r="N159" s="223" t="s">
        <v>43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145</v>
      </c>
      <c r="AT159" s="226" t="s">
        <v>140</v>
      </c>
      <c r="AU159" s="226" t="s">
        <v>81</v>
      </c>
      <c r="AY159" s="20" t="s">
        <v>138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145</v>
      </c>
      <c r="BM159" s="226" t="s">
        <v>256</v>
      </c>
    </row>
    <row r="160" s="2" customFormat="1">
      <c r="A160" s="41"/>
      <c r="B160" s="42"/>
      <c r="C160" s="43"/>
      <c r="D160" s="228" t="s">
        <v>147</v>
      </c>
      <c r="E160" s="43"/>
      <c r="F160" s="229" t="s">
        <v>257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147</v>
      </c>
      <c r="AU160" s="20" t="s">
        <v>81</v>
      </c>
    </row>
    <row r="161" s="2" customFormat="1" ht="33" customHeight="1">
      <c r="A161" s="41"/>
      <c r="B161" s="42"/>
      <c r="C161" s="215" t="s">
        <v>157</v>
      </c>
      <c r="D161" s="215" t="s">
        <v>140</v>
      </c>
      <c r="E161" s="216" t="s">
        <v>258</v>
      </c>
      <c r="F161" s="217" t="s">
        <v>259</v>
      </c>
      <c r="G161" s="218" t="s">
        <v>143</v>
      </c>
      <c r="H161" s="219">
        <v>9</v>
      </c>
      <c r="I161" s="220"/>
      <c r="J161" s="221">
        <f>ROUND(I161*H161,2)</f>
        <v>0</v>
      </c>
      <c r="K161" s="217" t="s">
        <v>144</v>
      </c>
      <c r="L161" s="47"/>
      <c r="M161" s="222" t="s">
        <v>19</v>
      </c>
      <c r="N161" s="223" t="s">
        <v>43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145</v>
      </c>
      <c r="AT161" s="226" t="s">
        <v>140</v>
      </c>
      <c r="AU161" s="226" t="s">
        <v>81</v>
      </c>
      <c r="AY161" s="20" t="s">
        <v>138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145</v>
      </c>
      <c r="BM161" s="226" t="s">
        <v>260</v>
      </c>
    </row>
    <row r="162" s="2" customFormat="1">
      <c r="A162" s="41"/>
      <c r="B162" s="42"/>
      <c r="C162" s="43"/>
      <c r="D162" s="228" t="s">
        <v>147</v>
      </c>
      <c r="E162" s="43"/>
      <c r="F162" s="229" t="s">
        <v>261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147</v>
      </c>
      <c r="AU162" s="20" t="s">
        <v>81</v>
      </c>
    </row>
    <row r="163" s="2" customFormat="1" ht="62.7" customHeight="1">
      <c r="A163" s="41"/>
      <c r="B163" s="42"/>
      <c r="C163" s="215" t="s">
        <v>7</v>
      </c>
      <c r="D163" s="215" t="s">
        <v>140</v>
      </c>
      <c r="E163" s="216" t="s">
        <v>262</v>
      </c>
      <c r="F163" s="217" t="s">
        <v>263</v>
      </c>
      <c r="G163" s="218" t="s">
        <v>161</v>
      </c>
      <c r="H163" s="219">
        <v>81</v>
      </c>
      <c r="I163" s="220"/>
      <c r="J163" s="221">
        <f>ROUND(I163*H163,2)</f>
        <v>0</v>
      </c>
      <c r="K163" s="217" t="s">
        <v>144</v>
      </c>
      <c r="L163" s="47"/>
      <c r="M163" s="222" t="s">
        <v>19</v>
      </c>
      <c r="N163" s="223" t="s">
        <v>43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145</v>
      </c>
      <c r="AT163" s="226" t="s">
        <v>140</v>
      </c>
      <c r="AU163" s="226" t="s">
        <v>81</v>
      </c>
      <c r="AY163" s="20" t="s">
        <v>138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145</v>
      </c>
      <c r="BM163" s="226" t="s">
        <v>264</v>
      </c>
    </row>
    <row r="164" s="2" customFormat="1">
      <c r="A164" s="41"/>
      <c r="B164" s="42"/>
      <c r="C164" s="43"/>
      <c r="D164" s="228" t="s">
        <v>147</v>
      </c>
      <c r="E164" s="43"/>
      <c r="F164" s="229" t="s">
        <v>265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147</v>
      </c>
      <c r="AU164" s="20" t="s">
        <v>81</v>
      </c>
    </row>
    <row r="165" s="2" customFormat="1">
      <c r="A165" s="41"/>
      <c r="B165" s="42"/>
      <c r="C165" s="43"/>
      <c r="D165" s="235" t="s">
        <v>164</v>
      </c>
      <c r="E165" s="43"/>
      <c r="F165" s="255" t="s">
        <v>266</v>
      </c>
      <c r="G165" s="43"/>
      <c r="H165" s="43"/>
      <c r="I165" s="230"/>
      <c r="J165" s="43"/>
      <c r="K165" s="43"/>
      <c r="L165" s="47"/>
      <c r="M165" s="231"/>
      <c r="N165" s="232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164</v>
      </c>
      <c r="AU165" s="20" t="s">
        <v>81</v>
      </c>
    </row>
    <row r="166" s="14" customFormat="1">
      <c r="A166" s="14"/>
      <c r="B166" s="244"/>
      <c r="C166" s="245"/>
      <c r="D166" s="235" t="s">
        <v>149</v>
      </c>
      <c r="E166" s="245"/>
      <c r="F166" s="247" t="s">
        <v>267</v>
      </c>
      <c r="G166" s="245"/>
      <c r="H166" s="248">
        <v>81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149</v>
      </c>
      <c r="AU166" s="254" t="s">
        <v>81</v>
      </c>
      <c r="AV166" s="14" t="s">
        <v>81</v>
      </c>
      <c r="AW166" s="14" t="s">
        <v>4</v>
      </c>
      <c r="AX166" s="14" t="s">
        <v>79</v>
      </c>
      <c r="AY166" s="254" t="s">
        <v>138</v>
      </c>
    </row>
    <row r="167" s="2" customFormat="1" ht="62.7" customHeight="1">
      <c r="A167" s="41"/>
      <c r="B167" s="42"/>
      <c r="C167" s="215" t="s">
        <v>268</v>
      </c>
      <c r="D167" s="215" t="s">
        <v>140</v>
      </c>
      <c r="E167" s="216" t="s">
        <v>269</v>
      </c>
      <c r="F167" s="217" t="s">
        <v>270</v>
      </c>
      <c r="G167" s="218" t="s">
        <v>161</v>
      </c>
      <c r="H167" s="219">
        <v>81</v>
      </c>
      <c r="I167" s="220"/>
      <c r="J167" s="221">
        <f>ROUND(I167*H167,2)</f>
        <v>0</v>
      </c>
      <c r="K167" s="217" t="s">
        <v>144</v>
      </c>
      <c r="L167" s="47"/>
      <c r="M167" s="222" t="s">
        <v>19</v>
      </c>
      <c r="N167" s="223" t="s">
        <v>43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145</v>
      </c>
      <c r="AT167" s="226" t="s">
        <v>140</v>
      </c>
      <c r="AU167" s="226" t="s">
        <v>81</v>
      </c>
      <c r="AY167" s="20" t="s">
        <v>138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145</v>
      </c>
      <c r="BM167" s="226" t="s">
        <v>271</v>
      </c>
    </row>
    <row r="168" s="2" customFormat="1">
      <c r="A168" s="41"/>
      <c r="B168" s="42"/>
      <c r="C168" s="43"/>
      <c r="D168" s="228" t="s">
        <v>147</v>
      </c>
      <c r="E168" s="43"/>
      <c r="F168" s="229" t="s">
        <v>272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147</v>
      </c>
      <c r="AU168" s="20" t="s">
        <v>81</v>
      </c>
    </row>
    <row r="169" s="2" customFormat="1">
      <c r="A169" s="41"/>
      <c r="B169" s="42"/>
      <c r="C169" s="43"/>
      <c r="D169" s="235" t="s">
        <v>164</v>
      </c>
      <c r="E169" s="43"/>
      <c r="F169" s="255" t="s">
        <v>266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164</v>
      </c>
      <c r="AU169" s="20" t="s">
        <v>81</v>
      </c>
    </row>
    <row r="170" s="14" customFormat="1">
      <c r="A170" s="14"/>
      <c r="B170" s="244"/>
      <c r="C170" s="245"/>
      <c r="D170" s="235" t="s">
        <v>149</v>
      </c>
      <c r="E170" s="245"/>
      <c r="F170" s="247" t="s">
        <v>267</v>
      </c>
      <c r="G170" s="245"/>
      <c r="H170" s="248">
        <v>81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149</v>
      </c>
      <c r="AU170" s="254" t="s">
        <v>81</v>
      </c>
      <c r="AV170" s="14" t="s">
        <v>81</v>
      </c>
      <c r="AW170" s="14" t="s">
        <v>4</v>
      </c>
      <c r="AX170" s="14" t="s">
        <v>79</v>
      </c>
      <c r="AY170" s="254" t="s">
        <v>138</v>
      </c>
    </row>
    <row r="171" s="2" customFormat="1" ht="55.5" customHeight="1">
      <c r="A171" s="41"/>
      <c r="B171" s="42"/>
      <c r="C171" s="215" t="s">
        <v>273</v>
      </c>
      <c r="D171" s="215" t="s">
        <v>140</v>
      </c>
      <c r="E171" s="216" t="s">
        <v>274</v>
      </c>
      <c r="F171" s="217" t="s">
        <v>275</v>
      </c>
      <c r="G171" s="218" t="s">
        <v>161</v>
      </c>
      <c r="H171" s="219">
        <v>81</v>
      </c>
      <c r="I171" s="220"/>
      <c r="J171" s="221">
        <f>ROUND(I171*H171,2)</f>
        <v>0</v>
      </c>
      <c r="K171" s="217" t="s">
        <v>144</v>
      </c>
      <c r="L171" s="47"/>
      <c r="M171" s="222" t="s">
        <v>19</v>
      </c>
      <c r="N171" s="223" t="s">
        <v>43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145</v>
      </c>
      <c r="AT171" s="226" t="s">
        <v>140</v>
      </c>
      <c r="AU171" s="226" t="s">
        <v>81</v>
      </c>
      <c r="AY171" s="20" t="s">
        <v>138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145</v>
      </c>
      <c r="BM171" s="226" t="s">
        <v>276</v>
      </c>
    </row>
    <row r="172" s="2" customFormat="1">
      <c r="A172" s="41"/>
      <c r="B172" s="42"/>
      <c r="C172" s="43"/>
      <c r="D172" s="228" t="s">
        <v>147</v>
      </c>
      <c r="E172" s="43"/>
      <c r="F172" s="229" t="s">
        <v>277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147</v>
      </c>
      <c r="AU172" s="20" t="s">
        <v>81</v>
      </c>
    </row>
    <row r="173" s="2" customFormat="1">
      <c r="A173" s="41"/>
      <c r="B173" s="42"/>
      <c r="C173" s="43"/>
      <c r="D173" s="235" t="s">
        <v>164</v>
      </c>
      <c r="E173" s="43"/>
      <c r="F173" s="255" t="s">
        <v>266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164</v>
      </c>
      <c r="AU173" s="20" t="s">
        <v>81</v>
      </c>
    </row>
    <row r="174" s="14" customFormat="1">
      <c r="A174" s="14"/>
      <c r="B174" s="244"/>
      <c r="C174" s="245"/>
      <c r="D174" s="235" t="s">
        <v>149</v>
      </c>
      <c r="E174" s="245"/>
      <c r="F174" s="247" t="s">
        <v>267</v>
      </c>
      <c r="G174" s="245"/>
      <c r="H174" s="248">
        <v>81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149</v>
      </c>
      <c r="AU174" s="254" t="s">
        <v>81</v>
      </c>
      <c r="AV174" s="14" t="s">
        <v>81</v>
      </c>
      <c r="AW174" s="14" t="s">
        <v>4</v>
      </c>
      <c r="AX174" s="14" t="s">
        <v>79</v>
      </c>
      <c r="AY174" s="254" t="s">
        <v>138</v>
      </c>
    </row>
    <row r="175" s="2" customFormat="1" ht="33" customHeight="1">
      <c r="A175" s="41"/>
      <c r="B175" s="42"/>
      <c r="C175" s="215" t="s">
        <v>278</v>
      </c>
      <c r="D175" s="215" t="s">
        <v>140</v>
      </c>
      <c r="E175" s="216" t="s">
        <v>279</v>
      </c>
      <c r="F175" s="217" t="s">
        <v>280</v>
      </c>
      <c r="G175" s="218" t="s">
        <v>143</v>
      </c>
      <c r="H175" s="219">
        <v>40</v>
      </c>
      <c r="I175" s="220"/>
      <c r="J175" s="221">
        <f>ROUND(I175*H175,2)</f>
        <v>0</v>
      </c>
      <c r="K175" s="217" t="s">
        <v>144</v>
      </c>
      <c r="L175" s="47"/>
      <c r="M175" s="222" t="s">
        <v>19</v>
      </c>
      <c r="N175" s="223" t="s">
        <v>43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145</v>
      </c>
      <c r="AT175" s="226" t="s">
        <v>140</v>
      </c>
      <c r="AU175" s="226" t="s">
        <v>81</v>
      </c>
      <c r="AY175" s="20" t="s">
        <v>138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79</v>
      </c>
      <c r="BK175" s="227">
        <f>ROUND(I175*H175,2)</f>
        <v>0</v>
      </c>
      <c r="BL175" s="20" t="s">
        <v>145</v>
      </c>
      <c r="BM175" s="226" t="s">
        <v>281</v>
      </c>
    </row>
    <row r="176" s="2" customFormat="1">
      <c r="A176" s="41"/>
      <c r="B176" s="42"/>
      <c r="C176" s="43"/>
      <c r="D176" s="228" t="s">
        <v>147</v>
      </c>
      <c r="E176" s="43"/>
      <c r="F176" s="229" t="s">
        <v>282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147</v>
      </c>
      <c r="AU176" s="20" t="s">
        <v>81</v>
      </c>
    </row>
    <row r="177" s="2" customFormat="1">
      <c r="A177" s="41"/>
      <c r="B177" s="42"/>
      <c r="C177" s="43"/>
      <c r="D177" s="235" t="s">
        <v>164</v>
      </c>
      <c r="E177" s="43"/>
      <c r="F177" s="255" t="s">
        <v>266</v>
      </c>
      <c r="G177" s="43"/>
      <c r="H177" s="43"/>
      <c r="I177" s="230"/>
      <c r="J177" s="43"/>
      <c r="K177" s="43"/>
      <c r="L177" s="47"/>
      <c r="M177" s="231"/>
      <c r="N177" s="232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164</v>
      </c>
      <c r="AU177" s="20" t="s">
        <v>81</v>
      </c>
    </row>
    <row r="178" s="14" customFormat="1">
      <c r="A178" s="14"/>
      <c r="B178" s="244"/>
      <c r="C178" s="245"/>
      <c r="D178" s="235" t="s">
        <v>149</v>
      </c>
      <c r="E178" s="245"/>
      <c r="F178" s="247" t="s">
        <v>283</v>
      </c>
      <c r="G178" s="245"/>
      <c r="H178" s="248">
        <v>40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149</v>
      </c>
      <c r="AU178" s="254" t="s">
        <v>81</v>
      </c>
      <c r="AV178" s="14" t="s">
        <v>81</v>
      </c>
      <c r="AW178" s="14" t="s">
        <v>4</v>
      </c>
      <c r="AX178" s="14" t="s">
        <v>79</v>
      </c>
      <c r="AY178" s="254" t="s">
        <v>138</v>
      </c>
    </row>
    <row r="179" s="2" customFormat="1" ht="62.7" customHeight="1">
      <c r="A179" s="41"/>
      <c r="B179" s="42"/>
      <c r="C179" s="215" t="s">
        <v>284</v>
      </c>
      <c r="D179" s="215" t="s">
        <v>140</v>
      </c>
      <c r="E179" s="216" t="s">
        <v>285</v>
      </c>
      <c r="F179" s="217" t="s">
        <v>286</v>
      </c>
      <c r="G179" s="218" t="s">
        <v>231</v>
      </c>
      <c r="H179" s="219">
        <v>166.19999999999999</v>
      </c>
      <c r="I179" s="220"/>
      <c r="J179" s="221">
        <f>ROUND(I179*H179,2)</f>
        <v>0</v>
      </c>
      <c r="K179" s="217" t="s">
        <v>144</v>
      </c>
      <c r="L179" s="47"/>
      <c r="M179" s="222" t="s">
        <v>19</v>
      </c>
      <c r="N179" s="223" t="s">
        <v>43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145</v>
      </c>
      <c r="AT179" s="226" t="s">
        <v>140</v>
      </c>
      <c r="AU179" s="226" t="s">
        <v>81</v>
      </c>
      <c r="AY179" s="20" t="s">
        <v>138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79</v>
      </c>
      <c r="BK179" s="227">
        <f>ROUND(I179*H179,2)</f>
        <v>0</v>
      </c>
      <c r="BL179" s="20" t="s">
        <v>145</v>
      </c>
      <c r="BM179" s="226" t="s">
        <v>287</v>
      </c>
    </row>
    <row r="180" s="2" customFormat="1">
      <c r="A180" s="41"/>
      <c r="B180" s="42"/>
      <c r="C180" s="43"/>
      <c r="D180" s="228" t="s">
        <v>147</v>
      </c>
      <c r="E180" s="43"/>
      <c r="F180" s="229" t="s">
        <v>288</v>
      </c>
      <c r="G180" s="43"/>
      <c r="H180" s="43"/>
      <c r="I180" s="230"/>
      <c r="J180" s="43"/>
      <c r="K180" s="43"/>
      <c r="L180" s="47"/>
      <c r="M180" s="231"/>
      <c r="N180" s="232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147</v>
      </c>
      <c r="AU180" s="20" t="s">
        <v>81</v>
      </c>
    </row>
    <row r="181" s="14" customFormat="1">
      <c r="A181" s="14"/>
      <c r="B181" s="244"/>
      <c r="C181" s="245"/>
      <c r="D181" s="235" t="s">
        <v>149</v>
      </c>
      <c r="E181" s="246" t="s">
        <v>19</v>
      </c>
      <c r="F181" s="247" t="s">
        <v>289</v>
      </c>
      <c r="G181" s="245"/>
      <c r="H181" s="248">
        <v>166.19999999999999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149</v>
      </c>
      <c r="AU181" s="254" t="s">
        <v>81</v>
      </c>
      <c r="AV181" s="14" t="s">
        <v>81</v>
      </c>
      <c r="AW181" s="14" t="s">
        <v>33</v>
      </c>
      <c r="AX181" s="14" t="s">
        <v>79</v>
      </c>
      <c r="AY181" s="254" t="s">
        <v>138</v>
      </c>
    </row>
    <row r="182" s="2" customFormat="1" ht="24.15" customHeight="1">
      <c r="A182" s="41"/>
      <c r="B182" s="42"/>
      <c r="C182" s="215" t="s">
        <v>290</v>
      </c>
      <c r="D182" s="215" t="s">
        <v>140</v>
      </c>
      <c r="E182" s="216" t="s">
        <v>291</v>
      </c>
      <c r="F182" s="217" t="s">
        <v>292</v>
      </c>
      <c r="G182" s="218" t="s">
        <v>231</v>
      </c>
      <c r="H182" s="219">
        <v>166.19999999999999</v>
      </c>
      <c r="I182" s="220"/>
      <c r="J182" s="221">
        <f>ROUND(I182*H182,2)</f>
        <v>0</v>
      </c>
      <c r="K182" s="217" t="s">
        <v>144</v>
      </c>
      <c r="L182" s="47"/>
      <c r="M182" s="222" t="s">
        <v>19</v>
      </c>
      <c r="N182" s="223" t="s">
        <v>43</v>
      </c>
      <c r="O182" s="87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145</v>
      </c>
      <c r="AT182" s="226" t="s">
        <v>140</v>
      </c>
      <c r="AU182" s="226" t="s">
        <v>81</v>
      </c>
      <c r="AY182" s="20" t="s">
        <v>138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79</v>
      </c>
      <c r="BK182" s="227">
        <f>ROUND(I182*H182,2)</f>
        <v>0</v>
      </c>
      <c r="BL182" s="20" t="s">
        <v>145</v>
      </c>
      <c r="BM182" s="226" t="s">
        <v>293</v>
      </c>
    </row>
    <row r="183" s="2" customFormat="1">
      <c r="A183" s="41"/>
      <c r="B183" s="42"/>
      <c r="C183" s="43"/>
      <c r="D183" s="228" t="s">
        <v>147</v>
      </c>
      <c r="E183" s="43"/>
      <c r="F183" s="229" t="s">
        <v>294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147</v>
      </c>
      <c r="AU183" s="20" t="s">
        <v>81</v>
      </c>
    </row>
    <row r="184" s="2" customFormat="1" ht="24.15" customHeight="1">
      <c r="A184" s="41"/>
      <c r="B184" s="42"/>
      <c r="C184" s="215" t="s">
        <v>295</v>
      </c>
      <c r="D184" s="215" t="s">
        <v>140</v>
      </c>
      <c r="E184" s="216" t="s">
        <v>296</v>
      </c>
      <c r="F184" s="217" t="s">
        <v>297</v>
      </c>
      <c r="G184" s="218" t="s">
        <v>231</v>
      </c>
      <c r="H184" s="219">
        <v>166.19999999999999</v>
      </c>
      <c r="I184" s="220"/>
      <c r="J184" s="221">
        <f>ROUND(I184*H184,2)</f>
        <v>0</v>
      </c>
      <c r="K184" s="217" t="s">
        <v>144</v>
      </c>
      <c r="L184" s="47"/>
      <c r="M184" s="222" t="s">
        <v>19</v>
      </c>
      <c r="N184" s="223" t="s">
        <v>43</v>
      </c>
      <c r="O184" s="87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145</v>
      </c>
      <c r="AT184" s="226" t="s">
        <v>140</v>
      </c>
      <c r="AU184" s="226" t="s">
        <v>81</v>
      </c>
      <c r="AY184" s="20" t="s">
        <v>138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79</v>
      </c>
      <c r="BK184" s="227">
        <f>ROUND(I184*H184,2)</f>
        <v>0</v>
      </c>
      <c r="BL184" s="20" t="s">
        <v>145</v>
      </c>
      <c r="BM184" s="226" t="s">
        <v>298</v>
      </c>
    </row>
    <row r="185" s="2" customFormat="1">
      <c r="A185" s="41"/>
      <c r="B185" s="42"/>
      <c r="C185" s="43"/>
      <c r="D185" s="228" t="s">
        <v>147</v>
      </c>
      <c r="E185" s="43"/>
      <c r="F185" s="229" t="s">
        <v>299</v>
      </c>
      <c r="G185" s="43"/>
      <c r="H185" s="43"/>
      <c r="I185" s="230"/>
      <c r="J185" s="43"/>
      <c r="K185" s="43"/>
      <c r="L185" s="47"/>
      <c r="M185" s="231"/>
      <c r="N185" s="232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147</v>
      </c>
      <c r="AU185" s="20" t="s">
        <v>81</v>
      </c>
    </row>
    <row r="186" s="2" customFormat="1" ht="37.8" customHeight="1">
      <c r="A186" s="41"/>
      <c r="B186" s="42"/>
      <c r="C186" s="215" t="s">
        <v>300</v>
      </c>
      <c r="D186" s="215" t="s">
        <v>140</v>
      </c>
      <c r="E186" s="216" t="s">
        <v>301</v>
      </c>
      <c r="F186" s="217" t="s">
        <v>302</v>
      </c>
      <c r="G186" s="218" t="s">
        <v>231</v>
      </c>
      <c r="H186" s="219">
        <v>166.19999999999999</v>
      </c>
      <c r="I186" s="220"/>
      <c r="J186" s="221">
        <f>ROUND(I186*H186,2)</f>
        <v>0</v>
      </c>
      <c r="K186" s="217" t="s">
        <v>144</v>
      </c>
      <c r="L186" s="47"/>
      <c r="M186" s="222" t="s">
        <v>19</v>
      </c>
      <c r="N186" s="223" t="s">
        <v>43</v>
      </c>
      <c r="O186" s="87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145</v>
      </c>
      <c r="AT186" s="226" t="s">
        <v>140</v>
      </c>
      <c r="AU186" s="226" t="s">
        <v>81</v>
      </c>
      <c r="AY186" s="20" t="s">
        <v>138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20" t="s">
        <v>79</v>
      </c>
      <c r="BK186" s="227">
        <f>ROUND(I186*H186,2)</f>
        <v>0</v>
      </c>
      <c r="BL186" s="20" t="s">
        <v>145</v>
      </c>
      <c r="BM186" s="226" t="s">
        <v>303</v>
      </c>
    </row>
    <row r="187" s="2" customFormat="1">
      <c r="A187" s="41"/>
      <c r="B187" s="42"/>
      <c r="C187" s="43"/>
      <c r="D187" s="228" t="s">
        <v>147</v>
      </c>
      <c r="E187" s="43"/>
      <c r="F187" s="229" t="s">
        <v>304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147</v>
      </c>
      <c r="AU187" s="20" t="s">
        <v>81</v>
      </c>
    </row>
    <row r="188" s="2" customFormat="1" ht="44.25" customHeight="1">
      <c r="A188" s="41"/>
      <c r="B188" s="42"/>
      <c r="C188" s="215" t="s">
        <v>305</v>
      </c>
      <c r="D188" s="215" t="s">
        <v>140</v>
      </c>
      <c r="E188" s="216" t="s">
        <v>306</v>
      </c>
      <c r="F188" s="217" t="s">
        <v>307</v>
      </c>
      <c r="G188" s="218" t="s">
        <v>308</v>
      </c>
      <c r="H188" s="219">
        <v>315.77999999999997</v>
      </c>
      <c r="I188" s="220"/>
      <c r="J188" s="221">
        <f>ROUND(I188*H188,2)</f>
        <v>0</v>
      </c>
      <c r="K188" s="217" t="s">
        <v>144</v>
      </c>
      <c r="L188" s="47"/>
      <c r="M188" s="222" t="s">
        <v>19</v>
      </c>
      <c r="N188" s="223" t="s">
        <v>43</v>
      </c>
      <c r="O188" s="87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6" t="s">
        <v>145</v>
      </c>
      <c r="AT188" s="226" t="s">
        <v>140</v>
      </c>
      <c r="AU188" s="226" t="s">
        <v>81</v>
      </c>
      <c r="AY188" s="20" t="s">
        <v>138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20" t="s">
        <v>79</v>
      </c>
      <c r="BK188" s="227">
        <f>ROUND(I188*H188,2)</f>
        <v>0</v>
      </c>
      <c r="BL188" s="20" t="s">
        <v>145</v>
      </c>
      <c r="BM188" s="226" t="s">
        <v>309</v>
      </c>
    </row>
    <row r="189" s="2" customFormat="1">
      <c r="A189" s="41"/>
      <c r="B189" s="42"/>
      <c r="C189" s="43"/>
      <c r="D189" s="228" t="s">
        <v>147</v>
      </c>
      <c r="E189" s="43"/>
      <c r="F189" s="229" t="s">
        <v>310</v>
      </c>
      <c r="G189" s="43"/>
      <c r="H189" s="43"/>
      <c r="I189" s="230"/>
      <c r="J189" s="43"/>
      <c r="K189" s="43"/>
      <c r="L189" s="47"/>
      <c r="M189" s="231"/>
      <c r="N189" s="232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147</v>
      </c>
      <c r="AU189" s="20" t="s">
        <v>81</v>
      </c>
    </row>
    <row r="190" s="2" customFormat="1">
      <c r="A190" s="41"/>
      <c r="B190" s="42"/>
      <c r="C190" s="43"/>
      <c r="D190" s="235" t="s">
        <v>164</v>
      </c>
      <c r="E190" s="43"/>
      <c r="F190" s="255" t="s">
        <v>311</v>
      </c>
      <c r="G190" s="43"/>
      <c r="H190" s="43"/>
      <c r="I190" s="230"/>
      <c r="J190" s="43"/>
      <c r="K190" s="43"/>
      <c r="L190" s="47"/>
      <c r="M190" s="231"/>
      <c r="N190" s="232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164</v>
      </c>
      <c r="AU190" s="20" t="s">
        <v>81</v>
      </c>
    </row>
    <row r="191" s="14" customFormat="1">
      <c r="A191" s="14"/>
      <c r="B191" s="244"/>
      <c r="C191" s="245"/>
      <c r="D191" s="235" t="s">
        <v>149</v>
      </c>
      <c r="E191" s="245"/>
      <c r="F191" s="247" t="s">
        <v>312</v>
      </c>
      <c r="G191" s="245"/>
      <c r="H191" s="248">
        <v>315.77999999999997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149</v>
      </c>
      <c r="AU191" s="254" t="s">
        <v>81</v>
      </c>
      <c r="AV191" s="14" t="s">
        <v>81</v>
      </c>
      <c r="AW191" s="14" t="s">
        <v>4</v>
      </c>
      <c r="AX191" s="14" t="s">
        <v>79</v>
      </c>
      <c r="AY191" s="254" t="s">
        <v>138</v>
      </c>
    </row>
    <row r="192" s="2" customFormat="1" ht="44.25" customHeight="1">
      <c r="A192" s="41"/>
      <c r="B192" s="42"/>
      <c r="C192" s="215" t="s">
        <v>313</v>
      </c>
      <c r="D192" s="215" t="s">
        <v>140</v>
      </c>
      <c r="E192" s="216" t="s">
        <v>314</v>
      </c>
      <c r="F192" s="217" t="s">
        <v>315</v>
      </c>
      <c r="G192" s="218" t="s">
        <v>231</v>
      </c>
      <c r="H192" s="219">
        <v>6.5999999999999996</v>
      </c>
      <c r="I192" s="220"/>
      <c r="J192" s="221">
        <f>ROUND(I192*H192,2)</f>
        <v>0</v>
      </c>
      <c r="K192" s="217" t="s">
        <v>144</v>
      </c>
      <c r="L192" s="47"/>
      <c r="M192" s="222" t="s">
        <v>19</v>
      </c>
      <c r="N192" s="223" t="s">
        <v>43</v>
      </c>
      <c r="O192" s="87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145</v>
      </c>
      <c r="AT192" s="226" t="s">
        <v>140</v>
      </c>
      <c r="AU192" s="226" t="s">
        <v>81</v>
      </c>
      <c r="AY192" s="20" t="s">
        <v>138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79</v>
      </c>
      <c r="BK192" s="227">
        <f>ROUND(I192*H192,2)</f>
        <v>0</v>
      </c>
      <c r="BL192" s="20" t="s">
        <v>145</v>
      </c>
      <c r="BM192" s="226" t="s">
        <v>316</v>
      </c>
    </row>
    <row r="193" s="2" customFormat="1">
      <c r="A193" s="41"/>
      <c r="B193" s="42"/>
      <c r="C193" s="43"/>
      <c r="D193" s="228" t="s">
        <v>147</v>
      </c>
      <c r="E193" s="43"/>
      <c r="F193" s="229" t="s">
        <v>317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147</v>
      </c>
      <c r="AU193" s="20" t="s">
        <v>81</v>
      </c>
    </row>
    <row r="194" s="13" customFormat="1">
      <c r="A194" s="13"/>
      <c r="B194" s="233"/>
      <c r="C194" s="234"/>
      <c r="D194" s="235" t="s">
        <v>149</v>
      </c>
      <c r="E194" s="236" t="s">
        <v>19</v>
      </c>
      <c r="F194" s="237" t="s">
        <v>318</v>
      </c>
      <c r="G194" s="234"/>
      <c r="H194" s="236" t="s">
        <v>19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149</v>
      </c>
      <c r="AU194" s="243" t="s">
        <v>81</v>
      </c>
      <c r="AV194" s="13" t="s">
        <v>79</v>
      </c>
      <c r="AW194" s="13" t="s">
        <v>33</v>
      </c>
      <c r="AX194" s="13" t="s">
        <v>72</v>
      </c>
      <c r="AY194" s="243" t="s">
        <v>138</v>
      </c>
    </row>
    <row r="195" s="14" customFormat="1">
      <c r="A195" s="14"/>
      <c r="B195" s="244"/>
      <c r="C195" s="245"/>
      <c r="D195" s="235" t="s">
        <v>149</v>
      </c>
      <c r="E195" s="246" t="s">
        <v>19</v>
      </c>
      <c r="F195" s="247" t="s">
        <v>242</v>
      </c>
      <c r="G195" s="245"/>
      <c r="H195" s="248">
        <v>6.5999999999999996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149</v>
      </c>
      <c r="AU195" s="254" t="s">
        <v>81</v>
      </c>
      <c r="AV195" s="14" t="s">
        <v>81</v>
      </c>
      <c r="AW195" s="14" t="s">
        <v>33</v>
      </c>
      <c r="AX195" s="14" t="s">
        <v>79</v>
      </c>
      <c r="AY195" s="254" t="s">
        <v>138</v>
      </c>
    </row>
    <row r="196" s="2" customFormat="1" ht="16.5" customHeight="1">
      <c r="A196" s="41"/>
      <c r="B196" s="42"/>
      <c r="C196" s="267" t="s">
        <v>319</v>
      </c>
      <c r="D196" s="267" t="s">
        <v>320</v>
      </c>
      <c r="E196" s="268" t="s">
        <v>321</v>
      </c>
      <c r="F196" s="269" t="s">
        <v>322</v>
      </c>
      <c r="G196" s="270" t="s">
        <v>308</v>
      </c>
      <c r="H196" s="271">
        <v>13.199999999999999</v>
      </c>
      <c r="I196" s="272"/>
      <c r="J196" s="273">
        <f>ROUND(I196*H196,2)</f>
        <v>0</v>
      </c>
      <c r="K196" s="269" t="s">
        <v>19</v>
      </c>
      <c r="L196" s="274"/>
      <c r="M196" s="275" t="s">
        <v>19</v>
      </c>
      <c r="N196" s="276" t="s">
        <v>43</v>
      </c>
      <c r="O196" s="87"/>
      <c r="P196" s="224">
        <f>O196*H196</f>
        <v>0</v>
      </c>
      <c r="Q196" s="224">
        <v>1</v>
      </c>
      <c r="R196" s="224">
        <f>Q196*H196</f>
        <v>13.199999999999999</v>
      </c>
      <c r="S196" s="224">
        <v>0</v>
      </c>
      <c r="T196" s="22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6" t="s">
        <v>186</v>
      </c>
      <c r="AT196" s="226" t="s">
        <v>320</v>
      </c>
      <c r="AU196" s="226" t="s">
        <v>81</v>
      </c>
      <c r="AY196" s="20" t="s">
        <v>138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20" t="s">
        <v>79</v>
      </c>
      <c r="BK196" s="227">
        <f>ROUND(I196*H196,2)</f>
        <v>0</v>
      </c>
      <c r="BL196" s="20" t="s">
        <v>145</v>
      </c>
      <c r="BM196" s="226" t="s">
        <v>323</v>
      </c>
    </row>
    <row r="197" s="14" customFormat="1">
      <c r="A197" s="14"/>
      <c r="B197" s="244"/>
      <c r="C197" s="245"/>
      <c r="D197" s="235" t="s">
        <v>149</v>
      </c>
      <c r="E197" s="245"/>
      <c r="F197" s="247" t="s">
        <v>324</v>
      </c>
      <c r="G197" s="245"/>
      <c r="H197" s="248">
        <v>13.199999999999999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149</v>
      </c>
      <c r="AU197" s="254" t="s">
        <v>81</v>
      </c>
      <c r="AV197" s="14" t="s">
        <v>81</v>
      </c>
      <c r="AW197" s="14" t="s">
        <v>4</v>
      </c>
      <c r="AX197" s="14" t="s">
        <v>79</v>
      </c>
      <c r="AY197" s="254" t="s">
        <v>138</v>
      </c>
    </row>
    <row r="198" s="2" customFormat="1" ht="37.8" customHeight="1">
      <c r="A198" s="41"/>
      <c r="B198" s="42"/>
      <c r="C198" s="215" t="s">
        <v>221</v>
      </c>
      <c r="D198" s="215" t="s">
        <v>140</v>
      </c>
      <c r="E198" s="216" t="s">
        <v>325</v>
      </c>
      <c r="F198" s="217" t="s">
        <v>326</v>
      </c>
      <c r="G198" s="218" t="s">
        <v>143</v>
      </c>
      <c r="H198" s="219">
        <v>320</v>
      </c>
      <c r="I198" s="220"/>
      <c r="J198" s="221">
        <f>ROUND(I198*H198,2)</f>
        <v>0</v>
      </c>
      <c r="K198" s="217" t="s">
        <v>144</v>
      </c>
      <c r="L198" s="47"/>
      <c r="M198" s="222" t="s">
        <v>19</v>
      </c>
      <c r="N198" s="223" t="s">
        <v>43</v>
      </c>
      <c r="O198" s="87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6" t="s">
        <v>145</v>
      </c>
      <c r="AT198" s="226" t="s">
        <v>140</v>
      </c>
      <c r="AU198" s="226" t="s">
        <v>81</v>
      </c>
      <c r="AY198" s="20" t="s">
        <v>138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20" t="s">
        <v>79</v>
      </c>
      <c r="BK198" s="227">
        <f>ROUND(I198*H198,2)</f>
        <v>0</v>
      </c>
      <c r="BL198" s="20" t="s">
        <v>145</v>
      </c>
      <c r="BM198" s="226" t="s">
        <v>327</v>
      </c>
    </row>
    <row r="199" s="2" customFormat="1">
      <c r="A199" s="41"/>
      <c r="B199" s="42"/>
      <c r="C199" s="43"/>
      <c r="D199" s="228" t="s">
        <v>147</v>
      </c>
      <c r="E199" s="43"/>
      <c r="F199" s="229" t="s">
        <v>328</v>
      </c>
      <c r="G199" s="43"/>
      <c r="H199" s="43"/>
      <c r="I199" s="230"/>
      <c r="J199" s="43"/>
      <c r="K199" s="43"/>
      <c r="L199" s="47"/>
      <c r="M199" s="231"/>
      <c r="N199" s="232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147</v>
      </c>
      <c r="AU199" s="20" t="s">
        <v>81</v>
      </c>
    </row>
    <row r="200" s="13" customFormat="1">
      <c r="A200" s="13"/>
      <c r="B200" s="233"/>
      <c r="C200" s="234"/>
      <c r="D200" s="235" t="s">
        <v>149</v>
      </c>
      <c r="E200" s="236" t="s">
        <v>19</v>
      </c>
      <c r="F200" s="237" t="s">
        <v>329</v>
      </c>
      <c r="G200" s="234"/>
      <c r="H200" s="236" t="s">
        <v>19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149</v>
      </c>
      <c r="AU200" s="243" t="s">
        <v>81</v>
      </c>
      <c r="AV200" s="13" t="s">
        <v>79</v>
      </c>
      <c r="AW200" s="13" t="s">
        <v>33</v>
      </c>
      <c r="AX200" s="13" t="s">
        <v>72</v>
      </c>
      <c r="AY200" s="243" t="s">
        <v>138</v>
      </c>
    </row>
    <row r="201" s="14" customFormat="1">
      <c r="A201" s="14"/>
      <c r="B201" s="244"/>
      <c r="C201" s="245"/>
      <c r="D201" s="235" t="s">
        <v>149</v>
      </c>
      <c r="E201" s="246" t="s">
        <v>19</v>
      </c>
      <c r="F201" s="247" t="s">
        <v>151</v>
      </c>
      <c r="G201" s="245"/>
      <c r="H201" s="248">
        <v>320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149</v>
      </c>
      <c r="AU201" s="254" t="s">
        <v>81</v>
      </c>
      <c r="AV201" s="14" t="s">
        <v>81</v>
      </c>
      <c r="AW201" s="14" t="s">
        <v>33</v>
      </c>
      <c r="AX201" s="14" t="s">
        <v>79</v>
      </c>
      <c r="AY201" s="254" t="s">
        <v>138</v>
      </c>
    </row>
    <row r="202" s="2" customFormat="1" ht="16.5" customHeight="1">
      <c r="A202" s="41"/>
      <c r="B202" s="42"/>
      <c r="C202" s="267" t="s">
        <v>330</v>
      </c>
      <c r="D202" s="267" t="s">
        <v>320</v>
      </c>
      <c r="E202" s="268" t="s">
        <v>331</v>
      </c>
      <c r="F202" s="269" t="s">
        <v>332</v>
      </c>
      <c r="G202" s="270" t="s">
        <v>333</v>
      </c>
      <c r="H202" s="271">
        <v>9.5999999999999996</v>
      </c>
      <c r="I202" s="272"/>
      <c r="J202" s="273">
        <f>ROUND(I202*H202,2)</f>
        <v>0</v>
      </c>
      <c r="K202" s="269" t="s">
        <v>144</v>
      </c>
      <c r="L202" s="274"/>
      <c r="M202" s="275" t="s">
        <v>19</v>
      </c>
      <c r="N202" s="276" t="s">
        <v>43</v>
      </c>
      <c r="O202" s="87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6" t="s">
        <v>186</v>
      </c>
      <c r="AT202" s="226" t="s">
        <v>320</v>
      </c>
      <c r="AU202" s="226" t="s">
        <v>81</v>
      </c>
      <c r="AY202" s="20" t="s">
        <v>138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20" t="s">
        <v>79</v>
      </c>
      <c r="BK202" s="227">
        <f>ROUND(I202*H202,2)</f>
        <v>0</v>
      </c>
      <c r="BL202" s="20" t="s">
        <v>145</v>
      </c>
      <c r="BM202" s="226" t="s">
        <v>334</v>
      </c>
    </row>
    <row r="203" s="14" customFormat="1">
      <c r="A203" s="14"/>
      <c r="B203" s="244"/>
      <c r="C203" s="245"/>
      <c r="D203" s="235" t="s">
        <v>149</v>
      </c>
      <c r="E203" s="245"/>
      <c r="F203" s="247" t="s">
        <v>335</v>
      </c>
      <c r="G203" s="245"/>
      <c r="H203" s="248">
        <v>9.5999999999999996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149</v>
      </c>
      <c r="AU203" s="254" t="s">
        <v>81</v>
      </c>
      <c r="AV203" s="14" t="s">
        <v>81</v>
      </c>
      <c r="AW203" s="14" t="s">
        <v>4</v>
      </c>
      <c r="AX203" s="14" t="s">
        <v>79</v>
      </c>
      <c r="AY203" s="254" t="s">
        <v>138</v>
      </c>
    </row>
    <row r="204" s="2" customFormat="1" ht="33" customHeight="1">
      <c r="A204" s="41"/>
      <c r="B204" s="42"/>
      <c r="C204" s="215" t="s">
        <v>336</v>
      </c>
      <c r="D204" s="215" t="s">
        <v>140</v>
      </c>
      <c r="E204" s="216" t="s">
        <v>337</v>
      </c>
      <c r="F204" s="217" t="s">
        <v>338</v>
      </c>
      <c r="G204" s="218" t="s">
        <v>143</v>
      </c>
      <c r="H204" s="219">
        <v>600</v>
      </c>
      <c r="I204" s="220"/>
      <c r="J204" s="221">
        <f>ROUND(I204*H204,2)</f>
        <v>0</v>
      </c>
      <c r="K204" s="217" t="s">
        <v>144</v>
      </c>
      <c r="L204" s="47"/>
      <c r="M204" s="222" t="s">
        <v>19</v>
      </c>
      <c r="N204" s="223" t="s">
        <v>43</v>
      </c>
      <c r="O204" s="87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145</v>
      </c>
      <c r="AT204" s="226" t="s">
        <v>140</v>
      </c>
      <c r="AU204" s="226" t="s">
        <v>81</v>
      </c>
      <c r="AY204" s="20" t="s">
        <v>138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79</v>
      </c>
      <c r="BK204" s="227">
        <f>ROUND(I204*H204,2)</f>
        <v>0</v>
      </c>
      <c r="BL204" s="20" t="s">
        <v>145</v>
      </c>
      <c r="BM204" s="226" t="s">
        <v>339</v>
      </c>
    </row>
    <row r="205" s="2" customFormat="1">
      <c r="A205" s="41"/>
      <c r="B205" s="42"/>
      <c r="C205" s="43"/>
      <c r="D205" s="228" t="s">
        <v>147</v>
      </c>
      <c r="E205" s="43"/>
      <c r="F205" s="229" t="s">
        <v>340</v>
      </c>
      <c r="G205" s="43"/>
      <c r="H205" s="43"/>
      <c r="I205" s="230"/>
      <c r="J205" s="43"/>
      <c r="K205" s="43"/>
      <c r="L205" s="47"/>
      <c r="M205" s="231"/>
      <c r="N205" s="232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147</v>
      </c>
      <c r="AU205" s="20" t="s">
        <v>81</v>
      </c>
    </row>
    <row r="206" s="13" customFormat="1">
      <c r="A206" s="13"/>
      <c r="B206" s="233"/>
      <c r="C206" s="234"/>
      <c r="D206" s="235" t="s">
        <v>149</v>
      </c>
      <c r="E206" s="236" t="s">
        <v>19</v>
      </c>
      <c r="F206" s="237" t="s">
        <v>341</v>
      </c>
      <c r="G206" s="234"/>
      <c r="H206" s="236" t="s">
        <v>19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149</v>
      </c>
      <c r="AU206" s="243" t="s">
        <v>81</v>
      </c>
      <c r="AV206" s="13" t="s">
        <v>79</v>
      </c>
      <c r="AW206" s="13" t="s">
        <v>33</v>
      </c>
      <c r="AX206" s="13" t="s">
        <v>72</v>
      </c>
      <c r="AY206" s="243" t="s">
        <v>138</v>
      </c>
    </row>
    <row r="207" s="14" customFormat="1">
      <c r="A207" s="14"/>
      <c r="B207" s="244"/>
      <c r="C207" s="245"/>
      <c r="D207" s="235" t="s">
        <v>149</v>
      </c>
      <c r="E207" s="246" t="s">
        <v>19</v>
      </c>
      <c r="F207" s="247" t="s">
        <v>342</v>
      </c>
      <c r="G207" s="245"/>
      <c r="H207" s="248">
        <v>275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149</v>
      </c>
      <c r="AU207" s="254" t="s">
        <v>81</v>
      </c>
      <c r="AV207" s="14" t="s">
        <v>81</v>
      </c>
      <c r="AW207" s="14" t="s">
        <v>33</v>
      </c>
      <c r="AX207" s="14" t="s">
        <v>72</v>
      </c>
      <c r="AY207" s="254" t="s">
        <v>138</v>
      </c>
    </row>
    <row r="208" s="13" customFormat="1">
      <c r="A208" s="13"/>
      <c r="B208" s="233"/>
      <c r="C208" s="234"/>
      <c r="D208" s="235" t="s">
        <v>149</v>
      </c>
      <c r="E208" s="236" t="s">
        <v>19</v>
      </c>
      <c r="F208" s="237" t="s">
        <v>343</v>
      </c>
      <c r="G208" s="234"/>
      <c r="H208" s="236" t="s">
        <v>19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149</v>
      </c>
      <c r="AU208" s="243" t="s">
        <v>81</v>
      </c>
      <c r="AV208" s="13" t="s">
        <v>79</v>
      </c>
      <c r="AW208" s="13" t="s">
        <v>33</v>
      </c>
      <c r="AX208" s="13" t="s">
        <v>72</v>
      </c>
      <c r="AY208" s="243" t="s">
        <v>138</v>
      </c>
    </row>
    <row r="209" s="14" customFormat="1">
      <c r="A209" s="14"/>
      <c r="B209" s="244"/>
      <c r="C209" s="245"/>
      <c r="D209" s="235" t="s">
        <v>149</v>
      </c>
      <c r="E209" s="246" t="s">
        <v>19</v>
      </c>
      <c r="F209" s="247" t="s">
        <v>344</v>
      </c>
      <c r="G209" s="245"/>
      <c r="H209" s="248">
        <v>260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149</v>
      </c>
      <c r="AU209" s="254" t="s">
        <v>81</v>
      </c>
      <c r="AV209" s="14" t="s">
        <v>81</v>
      </c>
      <c r="AW209" s="14" t="s">
        <v>33</v>
      </c>
      <c r="AX209" s="14" t="s">
        <v>72</v>
      </c>
      <c r="AY209" s="254" t="s">
        <v>138</v>
      </c>
    </row>
    <row r="210" s="13" customFormat="1">
      <c r="A210" s="13"/>
      <c r="B210" s="233"/>
      <c r="C210" s="234"/>
      <c r="D210" s="235" t="s">
        <v>149</v>
      </c>
      <c r="E210" s="236" t="s">
        <v>19</v>
      </c>
      <c r="F210" s="237" t="s">
        <v>345</v>
      </c>
      <c r="G210" s="234"/>
      <c r="H210" s="236" t="s">
        <v>19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149</v>
      </c>
      <c r="AU210" s="243" t="s">
        <v>81</v>
      </c>
      <c r="AV210" s="13" t="s">
        <v>79</v>
      </c>
      <c r="AW210" s="13" t="s">
        <v>33</v>
      </c>
      <c r="AX210" s="13" t="s">
        <v>72</v>
      </c>
      <c r="AY210" s="243" t="s">
        <v>138</v>
      </c>
    </row>
    <row r="211" s="14" customFormat="1">
      <c r="A211" s="14"/>
      <c r="B211" s="244"/>
      <c r="C211" s="245"/>
      <c r="D211" s="235" t="s">
        <v>149</v>
      </c>
      <c r="E211" s="246" t="s">
        <v>19</v>
      </c>
      <c r="F211" s="247" t="s">
        <v>346</v>
      </c>
      <c r="G211" s="245"/>
      <c r="H211" s="248">
        <v>65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149</v>
      </c>
      <c r="AU211" s="254" t="s">
        <v>81</v>
      </c>
      <c r="AV211" s="14" t="s">
        <v>81</v>
      </c>
      <c r="AW211" s="14" t="s">
        <v>33</v>
      </c>
      <c r="AX211" s="14" t="s">
        <v>72</v>
      </c>
      <c r="AY211" s="254" t="s">
        <v>138</v>
      </c>
    </row>
    <row r="212" s="15" customFormat="1">
      <c r="A212" s="15"/>
      <c r="B212" s="256"/>
      <c r="C212" s="257"/>
      <c r="D212" s="235" t="s">
        <v>149</v>
      </c>
      <c r="E212" s="258" t="s">
        <v>19</v>
      </c>
      <c r="F212" s="259" t="s">
        <v>193</v>
      </c>
      <c r="G212" s="257"/>
      <c r="H212" s="260">
        <v>600</v>
      </c>
      <c r="I212" s="261"/>
      <c r="J212" s="257"/>
      <c r="K212" s="257"/>
      <c r="L212" s="262"/>
      <c r="M212" s="263"/>
      <c r="N212" s="264"/>
      <c r="O212" s="264"/>
      <c r="P212" s="264"/>
      <c r="Q212" s="264"/>
      <c r="R212" s="264"/>
      <c r="S212" s="264"/>
      <c r="T212" s="26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6" t="s">
        <v>149</v>
      </c>
      <c r="AU212" s="266" t="s">
        <v>81</v>
      </c>
      <c r="AV212" s="15" t="s">
        <v>145</v>
      </c>
      <c r="AW212" s="15" t="s">
        <v>33</v>
      </c>
      <c r="AX212" s="15" t="s">
        <v>79</v>
      </c>
      <c r="AY212" s="266" t="s">
        <v>138</v>
      </c>
    </row>
    <row r="213" s="2" customFormat="1" ht="37.8" customHeight="1">
      <c r="A213" s="41"/>
      <c r="B213" s="42"/>
      <c r="C213" s="215" t="s">
        <v>347</v>
      </c>
      <c r="D213" s="215" t="s">
        <v>140</v>
      </c>
      <c r="E213" s="216" t="s">
        <v>348</v>
      </c>
      <c r="F213" s="217" t="s">
        <v>349</v>
      </c>
      <c r="G213" s="218" t="s">
        <v>143</v>
      </c>
      <c r="H213" s="219">
        <v>320</v>
      </c>
      <c r="I213" s="220"/>
      <c r="J213" s="221">
        <f>ROUND(I213*H213,2)</f>
        <v>0</v>
      </c>
      <c r="K213" s="217" t="s">
        <v>144</v>
      </c>
      <c r="L213" s="47"/>
      <c r="M213" s="222" t="s">
        <v>19</v>
      </c>
      <c r="N213" s="223" t="s">
        <v>43</v>
      </c>
      <c r="O213" s="87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6" t="s">
        <v>145</v>
      </c>
      <c r="AT213" s="226" t="s">
        <v>140</v>
      </c>
      <c r="AU213" s="226" t="s">
        <v>81</v>
      </c>
      <c r="AY213" s="20" t="s">
        <v>138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20" t="s">
        <v>79</v>
      </c>
      <c r="BK213" s="227">
        <f>ROUND(I213*H213,2)</f>
        <v>0</v>
      </c>
      <c r="BL213" s="20" t="s">
        <v>145</v>
      </c>
      <c r="BM213" s="226" t="s">
        <v>350</v>
      </c>
    </row>
    <row r="214" s="2" customFormat="1">
      <c r="A214" s="41"/>
      <c r="B214" s="42"/>
      <c r="C214" s="43"/>
      <c r="D214" s="228" t="s">
        <v>147</v>
      </c>
      <c r="E214" s="43"/>
      <c r="F214" s="229" t="s">
        <v>351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147</v>
      </c>
      <c r="AU214" s="20" t="s">
        <v>81</v>
      </c>
    </row>
    <row r="215" s="2" customFormat="1" ht="16.5" customHeight="1">
      <c r="A215" s="41"/>
      <c r="B215" s="42"/>
      <c r="C215" s="267" t="s">
        <v>352</v>
      </c>
      <c r="D215" s="267" t="s">
        <v>320</v>
      </c>
      <c r="E215" s="268" t="s">
        <v>353</v>
      </c>
      <c r="F215" s="269" t="s">
        <v>354</v>
      </c>
      <c r="G215" s="270" t="s">
        <v>231</v>
      </c>
      <c r="H215" s="271">
        <v>16.32</v>
      </c>
      <c r="I215" s="272"/>
      <c r="J215" s="273">
        <f>ROUND(I215*H215,2)</f>
        <v>0</v>
      </c>
      <c r="K215" s="269" t="s">
        <v>144</v>
      </c>
      <c r="L215" s="274"/>
      <c r="M215" s="275" t="s">
        <v>19</v>
      </c>
      <c r="N215" s="276" t="s">
        <v>43</v>
      </c>
      <c r="O215" s="87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6" t="s">
        <v>186</v>
      </c>
      <c r="AT215" s="226" t="s">
        <v>320</v>
      </c>
      <c r="AU215" s="226" t="s">
        <v>81</v>
      </c>
      <c r="AY215" s="20" t="s">
        <v>138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20" t="s">
        <v>79</v>
      </c>
      <c r="BK215" s="227">
        <f>ROUND(I215*H215,2)</f>
        <v>0</v>
      </c>
      <c r="BL215" s="20" t="s">
        <v>145</v>
      </c>
      <c r="BM215" s="226" t="s">
        <v>355</v>
      </c>
    </row>
    <row r="216" s="14" customFormat="1">
      <c r="A216" s="14"/>
      <c r="B216" s="244"/>
      <c r="C216" s="245"/>
      <c r="D216" s="235" t="s">
        <v>149</v>
      </c>
      <c r="E216" s="245"/>
      <c r="F216" s="247" t="s">
        <v>356</v>
      </c>
      <c r="G216" s="245"/>
      <c r="H216" s="248">
        <v>16.32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149</v>
      </c>
      <c r="AU216" s="254" t="s">
        <v>81</v>
      </c>
      <c r="AV216" s="14" t="s">
        <v>81</v>
      </c>
      <c r="AW216" s="14" t="s">
        <v>4</v>
      </c>
      <c r="AX216" s="14" t="s">
        <v>79</v>
      </c>
      <c r="AY216" s="254" t="s">
        <v>138</v>
      </c>
    </row>
    <row r="217" s="2" customFormat="1" ht="16.5" customHeight="1">
      <c r="A217" s="41"/>
      <c r="B217" s="42"/>
      <c r="C217" s="267" t="s">
        <v>357</v>
      </c>
      <c r="D217" s="267" t="s">
        <v>320</v>
      </c>
      <c r="E217" s="268" t="s">
        <v>358</v>
      </c>
      <c r="F217" s="269" t="s">
        <v>359</v>
      </c>
      <c r="G217" s="270" t="s">
        <v>308</v>
      </c>
      <c r="H217" s="271">
        <v>20.5</v>
      </c>
      <c r="I217" s="272"/>
      <c r="J217" s="273">
        <f>ROUND(I217*H217,2)</f>
        <v>0</v>
      </c>
      <c r="K217" s="269" t="s">
        <v>144</v>
      </c>
      <c r="L217" s="274"/>
      <c r="M217" s="275" t="s">
        <v>19</v>
      </c>
      <c r="N217" s="276" t="s">
        <v>43</v>
      </c>
      <c r="O217" s="87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6" t="s">
        <v>186</v>
      </c>
      <c r="AT217" s="226" t="s">
        <v>320</v>
      </c>
      <c r="AU217" s="226" t="s">
        <v>81</v>
      </c>
      <c r="AY217" s="20" t="s">
        <v>138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20" t="s">
        <v>79</v>
      </c>
      <c r="BK217" s="227">
        <f>ROUND(I217*H217,2)</f>
        <v>0</v>
      </c>
      <c r="BL217" s="20" t="s">
        <v>145</v>
      </c>
      <c r="BM217" s="226" t="s">
        <v>360</v>
      </c>
    </row>
    <row r="218" s="13" customFormat="1">
      <c r="A218" s="13"/>
      <c r="B218" s="233"/>
      <c r="C218" s="234"/>
      <c r="D218" s="235" t="s">
        <v>149</v>
      </c>
      <c r="E218" s="236" t="s">
        <v>19</v>
      </c>
      <c r="F218" s="237" t="s">
        <v>361</v>
      </c>
      <c r="G218" s="234"/>
      <c r="H218" s="236" t="s">
        <v>19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149</v>
      </c>
      <c r="AU218" s="243" t="s">
        <v>81</v>
      </c>
      <c r="AV218" s="13" t="s">
        <v>79</v>
      </c>
      <c r="AW218" s="13" t="s">
        <v>33</v>
      </c>
      <c r="AX218" s="13" t="s">
        <v>72</v>
      </c>
      <c r="AY218" s="243" t="s">
        <v>138</v>
      </c>
    </row>
    <row r="219" s="14" customFormat="1">
      <c r="A219" s="14"/>
      <c r="B219" s="244"/>
      <c r="C219" s="245"/>
      <c r="D219" s="235" t="s">
        <v>149</v>
      </c>
      <c r="E219" s="246" t="s">
        <v>19</v>
      </c>
      <c r="F219" s="247" t="s">
        <v>199</v>
      </c>
      <c r="G219" s="245"/>
      <c r="H219" s="248">
        <v>10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149</v>
      </c>
      <c r="AU219" s="254" t="s">
        <v>81</v>
      </c>
      <c r="AV219" s="14" t="s">
        <v>81</v>
      </c>
      <c r="AW219" s="14" t="s">
        <v>33</v>
      </c>
      <c r="AX219" s="14" t="s">
        <v>79</v>
      </c>
      <c r="AY219" s="254" t="s">
        <v>138</v>
      </c>
    </row>
    <row r="220" s="14" customFormat="1">
      <c r="A220" s="14"/>
      <c r="B220" s="244"/>
      <c r="C220" s="245"/>
      <c r="D220" s="235" t="s">
        <v>149</v>
      </c>
      <c r="E220" s="245"/>
      <c r="F220" s="247" t="s">
        <v>362</v>
      </c>
      <c r="G220" s="245"/>
      <c r="H220" s="248">
        <v>20.5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149</v>
      </c>
      <c r="AU220" s="254" t="s">
        <v>81</v>
      </c>
      <c r="AV220" s="14" t="s">
        <v>81</v>
      </c>
      <c r="AW220" s="14" t="s">
        <v>4</v>
      </c>
      <c r="AX220" s="14" t="s">
        <v>79</v>
      </c>
      <c r="AY220" s="254" t="s">
        <v>138</v>
      </c>
    </row>
    <row r="221" s="2" customFormat="1" ht="24.15" customHeight="1">
      <c r="A221" s="41"/>
      <c r="B221" s="42"/>
      <c r="C221" s="215" t="s">
        <v>363</v>
      </c>
      <c r="D221" s="215" t="s">
        <v>140</v>
      </c>
      <c r="E221" s="216" t="s">
        <v>364</v>
      </c>
      <c r="F221" s="217" t="s">
        <v>365</v>
      </c>
      <c r="G221" s="218" t="s">
        <v>143</v>
      </c>
      <c r="H221" s="219">
        <v>320</v>
      </c>
      <c r="I221" s="220"/>
      <c r="J221" s="221">
        <f>ROUND(I221*H221,2)</f>
        <v>0</v>
      </c>
      <c r="K221" s="217" t="s">
        <v>144</v>
      </c>
      <c r="L221" s="47"/>
      <c r="M221" s="222" t="s">
        <v>19</v>
      </c>
      <c r="N221" s="223" t="s">
        <v>43</v>
      </c>
      <c r="O221" s="87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6" t="s">
        <v>145</v>
      </c>
      <c r="AT221" s="226" t="s">
        <v>140</v>
      </c>
      <c r="AU221" s="226" t="s">
        <v>81</v>
      </c>
      <c r="AY221" s="20" t="s">
        <v>138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20" t="s">
        <v>79</v>
      </c>
      <c r="BK221" s="227">
        <f>ROUND(I221*H221,2)</f>
        <v>0</v>
      </c>
      <c r="BL221" s="20" t="s">
        <v>145</v>
      </c>
      <c r="BM221" s="226" t="s">
        <v>366</v>
      </c>
    </row>
    <row r="222" s="2" customFormat="1">
      <c r="A222" s="41"/>
      <c r="B222" s="42"/>
      <c r="C222" s="43"/>
      <c r="D222" s="228" t="s">
        <v>147</v>
      </c>
      <c r="E222" s="43"/>
      <c r="F222" s="229" t="s">
        <v>367</v>
      </c>
      <c r="G222" s="43"/>
      <c r="H222" s="43"/>
      <c r="I222" s="230"/>
      <c r="J222" s="43"/>
      <c r="K222" s="43"/>
      <c r="L222" s="47"/>
      <c r="M222" s="231"/>
      <c r="N222" s="232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147</v>
      </c>
      <c r="AU222" s="20" t="s">
        <v>81</v>
      </c>
    </row>
    <row r="223" s="2" customFormat="1" ht="21.75" customHeight="1">
      <c r="A223" s="41"/>
      <c r="B223" s="42"/>
      <c r="C223" s="215" t="s">
        <v>368</v>
      </c>
      <c r="D223" s="215" t="s">
        <v>140</v>
      </c>
      <c r="E223" s="216" t="s">
        <v>369</v>
      </c>
      <c r="F223" s="217" t="s">
        <v>370</v>
      </c>
      <c r="G223" s="218" t="s">
        <v>143</v>
      </c>
      <c r="H223" s="219">
        <v>320</v>
      </c>
      <c r="I223" s="220"/>
      <c r="J223" s="221">
        <f>ROUND(I223*H223,2)</f>
        <v>0</v>
      </c>
      <c r="K223" s="217" t="s">
        <v>144</v>
      </c>
      <c r="L223" s="47"/>
      <c r="M223" s="222" t="s">
        <v>19</v>
      </c>
      <c r="N223" s="223" t="s">
        <v>43</v>
      </c>
      <c r="O223" s="87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6" t="s">
        <v>145</v>
      </c>
      <c r="AT223" s="226" t="s">
        <v>140</v>
      </c>
      <c r="AU223" s="226" t="s">
        <v>81</v>
      </c>
      <c r="AY223" s="20" t="s">
        <v>138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20" t="s">
        <v>79</v>
      </c>
      <c r="BK223" s="227">
        <f>ROUND(I223*H223,2)</f>
        <v>0</v>
      </c>
      <c r="BL223" s="20" t="s">
        <v>145</v>
      </c>
      <c r="BM223" s="226" t="s">
        <v>371</v>
      </c>
    </row>
    <row r="224" s="2" customFormat="1">
      <c r="A224" s="41"/>
      <c r="B224" s="42"/>
      <c r="C224" s="43"/>
      <c r="D224" s="228" t="s">
        <v>147</v>
      </c>
      <c r="E224" s="43"/>
      <c r="F224" s="229" t="s">
        <v>372</v>
      </c>
      <c r="G224" s="43"/>
      <c r="H224" s="43"/>
      <c r="I224" s="230"/>
      <c r="J224" s="43"/>
      <c r="K224" s="43"/>
      <c r="L224" s="47"/>
      <c r="M224" s="231"/>
      <c r="N224" s="232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147</v>
      </c>
      <c r="AU224" s="20" t="s">
        <v>81</v>
      </c>
    </row>
    <row r="225" s="12" customFormat="1" ht="22.8" customHeight="1">
      <c r="A225" s="12"/>
      <c r="B225" s="199"/>
      <c r="C225" s="200"/>
      <c r="D225" s="201" t="s">
        <v>71</v>
      </c>
      <c r="E225" s="213" t="s">
        <v>81</v>
      </c>
      <c r="F225" s="213" t="s">
        <v>373</v>
      </c>
      <c r="G225" s="200"/>
      <c r="H225" s="200"/>
      <c r="I225" s="203"/>
      <c r="J225" s="214">
        <f>BK225</f>
        <v>0</v>
      </c>
      <c r="K225" s="200"/>
      <c r="L225" s="205"/>
      <c r="M225" s="206"/>
      <c r="N225" s="207"/>
      <c r="O225" s="207"/>
      <c r="P225" s="208">
        <f>SUM(P226:P240)</f>
        <v>0</v>
      </c>
      <c r="Q225" s="207"/>
      <c r="R225" s="208">
        <f>SUM(R226:R240)</f>
        <v>98.036482979552005</v>
      </c>
      <c r="S225" s="207"/>
      <c r="T225" s="209">
        <f>SUM(T226:T240)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0" t="s">
        <v>79</v>
      </c>
      <c r="AT225" s="211" t="s">
        <v>71</v>
      </c>
      <c r="AU225" s="211" t="s">
        <v>79</v>
      </c>
      <c r="AY225" s="210" t="s">
        <v>138</v>
      </c>
      <c r="BK225" s="212">
        <f>SUM(BK226:BK240)</f>
        <v>0</v>
      </c>
    </row>
    <row r="226" s="2" customFormat="1" ht="55.5" customHeight="1">
      <c r="A226" s="41"/>
      <c r="B226" s="42"/>
      <c r="C226" s="215" t="s">
        <v>374</v>
      </c>
      <c r="D226" s="215" t="s">
        <v>140</v>
      </c>
      <c r="E226" s="216" t="s">
        <v>375</v>
      </c>
      <c r="F226" s="217" t="s">
        <v>376</v>
      </c>
      <c r="G226" s="218" t="s">
        <v>217</v>
      </c>
      <c r="H226" s="219">
        <v>33</v>
      </c>
      <c r="I226" s="220"/>
      <c r="J226" s="221">
        <f>ROUND(I226*H226,2)</f>
        <v>0</v>
      </c>
      <c r="K226" s="217" t="s">
        <v>144</v>
      </c>
      <c r="L226" s="47"/>
      <c r="M226" s="222" t="s">
        <v>19</v>
      </c>
      <c r="N226" s="223" t="s">
        <v>43</v>
      </c>
      <c r="O226" s="87"/>
      <c r="P226" s="224">
        <f>O226*H226</f>
        <v>0</v>
      </c>
      <c r="Q226" s="224">
        <v>0.20449000000000001</v>
      </c>
      <c r="R226" s="224">
        <f>Q226*H226</f>
        <v>6.74817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145</v>
      </c>
      <c r="AT226" s="226" t="s">
        <v>140</v>
      </c>
      <c r="AU226" s="226" t="s">
        <v>81</v>
      </c>
      <c r="AY226" s="20" t="s">
        <v>138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79</v>
      </c>
      <c r="BK226" s="227">
        <f>ROUND(I226*H226,2)</f>
        <v>0</v>
      </c>
      <c r="BL226" s="20" t="s">
        <v>145</v>
      </c>
      <c r="BM226" s="226" t="s">
        <v>377</v>
      </c>
    </row>
    <row r="227" s="2" customFormat="1">
      <c r="A227" s="41"/>
      <c r="B227" s="42"/>
      <c r="C227" s="43"/>
      <c r="D227" s="228" t="s">
        <v>147</v>
      </c>
      <c r="E227" s="43"/>
      <c r="F227" s="229" t="s">
        <v>378</v>
      </c>
      <c r="G227" s="43"/>
      <c r="H227" s="43"/>
      <c r="I227" s="230"/>
      <c r="J227" s="43"/>
      <c r="K227" s="43"/>
      <c r="L227" s="47"/>
      <c r="M227" s="231"/>
      <c r="N227" s="232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147</v>
      </c>
      <c r="AU227" s="20" t="s">
        <v>81</v>
      </c>
    </row>
    <row r="228" s="2" customFormat="1" ht="24.15" customHeight="1">
      <c r="A228" s="41"/>
      <c r="B228" s="42"/>
      <c r="C228" s="215" t="s">
        <v>379</v>
      </c>
      <c r="D228" s="215" t="s">
        <v>140</v>
      </c>
      <c r="E228" s="216" t="s">
        <v>380</v>
      </c>
      <c r="F228" s="217" t="s">
        <v>381</v>
      </c>
      <c r="G228" s="218" t="s">
        <v>231</v>
      </c>
      <c r="H228" s="219">
        <v>36.488</v>
      </c>
      <c r="I228" s="220"/>
      <c r="J228" s="221">
        <f>ROUND(I228*H228,2)</f>
        <v>0</v>
      </c>
      <c r="K228" s="217" t="s">
        <v>144</v>
      </c>
      <c r="L228" s="47"/>
      <c r="M228" s="222" t="s">
        <v>19</v>
      </c>
      <c r="N228" s="223" t="s">
        <v>43</v>
      </c>
      <c r="O228" s="87"/>
      <c r="P228" s="224">
        <f>O228*H228</f>
        <v>0</v>
      </c>
      <c r="Q228" s="224">
        <v>2.5018722040000001</v>
      </c>
      <c r="R228" s="224">
        <f>Q228*H228</f>
        <v>91.288312979552003</v>
      </c>
      <c r="S228" s="224">
        <v>0</v>
      </c>
      <c r="T228" s="225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6" t="s">
        <v>145</v>
      </c>
      <c r="AT228" s="226" t="s">
        <v>140</v>
      </c>
      <c r="AU228" s="226" t="s">
        <v>81</v>
      </c>
      <c r="AY228" s="20" t="s">
        <v>138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20" t="s">
        <v>79</v>
      </c>
      <c r="BK228" s="227">
        <f>ROUND(I228*H228,2)</f>
        <v>0</v>
      </c>
      <c r="BL228" s="20" t="s">
        <v>145</v>
      </c>
      <c r="BM228" s="226" t="s">
        <v>382</v>
      </c>
    </row>
    <row r="229" s="2" customFormat="1">
      <c r="A229" s="41"/>
      <c r="B229" s="42"/>
      <c r="C229" s="43"/>
      <c r="D229" s="228" t="s">
        <v>147</v>
      </c>
      <c r="E229" s="43"/>
      <c r="F229" s="229" t="s">
        <v>383</v>
      </c>
      <c r="G229" s="43"/>
      <c r="H229" s="43"/>
      <c r="I229" s="230"/>
      <c r="J229" s="43"/>
      <c r="K229" s="43"/>
      <c r="L229" s="47"/>
      <c r="M229" s="231"/>
      <c r="N229" s="232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147</v>
      </c>
      <c r="AU229" s="20" t="s">
        <v>81</v>
      </c>
    </row>
    <row r="230" s="13" customFormat="1">
      <c r="A230" s="13"/>
      <c r="B230" s="233"/>
      <c r="C230" s="234"/>
      <c r="D230" s="235" t="s">
        <v>149</v>
      </c>
      <c r="E230" s="236" t="s">
        <v>19</v>
      </c>
      <c r="F230" s="237" t="s">
        <v>384</v>
      </c>
      <c r="G230" s="234"/>
      <c r="H230" s="236" t="s">
        <v>19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149</v>
      </c>
      <c r="AU230" s="243" t="s">
        <v>81</v>
      </c>
      <c r="AV230" s="13" t="s">
        <v>79</v>
      </c>
      <c r="AW230" s="13" t="s">
        <v>33</v>
      </c>
      <c r="AX230" s="13" t="s">
        <v>72</v>
      </c>
      <c r="AY230" s="243" t="s">
        <v>138</v>
      </c>
    </row>
    <row r="231" s="13" customFormat="1">
      <c r="A231" s="13"/>
      <c r="B231" s="233"/>
      <c r="C231" s="234"/>
      <c r="D231" s="235" t="s">
        <v>149</v>
      </c>
      <c r="E231" s="236" t="s">
        <v>19</v>
      </c>
      <c r="F231" s="237" t="s">
        <v>385</v>
      </c>
      <c r="G231" s="234"/>
      <c r="H231" s="236" t="s">
        <v>19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149</v>
      </c>
      <c r="AU231" s="243" t="s">
        <v>81</v>
      </c>
      <c r="AV231" s="13" t="s">
        <v>79</v>
      </c>
      <c r="AW231" s="13" t="s">
        <v>33</v>
      </c>
      <c r="AX231" s="13" t="s">
        <v>72</v>
      </c>
      <c r="AY231" s="243" t="s">
        <v>138</v>
      </c>
    </row>
    <row r="232" s="14" customFormat="1">
      <c r="A232" s="14"/>
      <c r="B232" s="244"/>
      <c r="C232" s="245"/>
      <c r="D232" s="235" t="s">
        <v>149</v>
      </c>
      <c r="E232" s="246" t="s">
        <v>19</v>
      </c>
      <c r="F232" s="247" t="s">
        <v>386</v>
      </c>
      <c r="G232" s="245"/>
      <c r="H232" s="248">
        <v>2.4300000000000002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149</v>
      </c>
      <c r="AU232" s="254" t="s">
        <v>81</v>
      </c>
      <c r="AV232" s="14" t="s">
        <v>81</v>
      </c>
      <c r="AW232" s="14" t="s">
        <v>33</v>
      </c>
      <c r="AX232" s="14" t="s">
        <v>72</v>
      </c>
      <c r="AY232" s="254" t="s">
        <v>138</v>
      </c>
    </row>
    <row r="233" s="13" customFormat="1">
      <c r="A233" s="13"/>
      <c r="B233" s="233"/>
      <c r="C233" s="234"/>
      <c r="D233" s="235" t="s">
        <v>149</v>
      </c>
      <c r="E233" s="236" t="s">
        <v>19</v>
      </c>
      <c r="F233" s="237" t="s">
        <v>387</v>
      </c>
      <c r="G233" s="234"/>
      <c r="H233" s="236" t="s">
        <v>19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149</v>
      </c>
      <c r="AU233" s="243" t="s">
        <v>81</v>
      </c>
      <c r="AV233" s="13" t="s">
        <v>79</v>
      </c>
      <c r="AW233" s="13" t="s">
        <v>33</v>
      </c>
      <c r="AX233" s="13" t="s">
        <v>72</v>
      </c>
      <c r="AY233" s="243" t="s">
        <v>138</v>
      </c>
    </row>
    <row r="234" s="14" customFormat="1">
      <c r="A234" s="14"/>
      <c r="B234" s="244"/>
      <c r="C234" s="245"/>
      <c r="D234" s="235" t="s">
        <v>149</v>
      </c>
      <c r="E234" s="246" t="s">
        <v>19</v>
      </c>
      <c r="F234" s="247" t="s">
        <v>388</v>
      </c>
      <c r="G234" s="245"/>
      <c r="H234" s="248">
        <v>8.9600000000000009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149</v>
      </c>
      <c r="AU234" s="254" t="s">
        <v>81</v>
      </c>
      <c r="AV234" s="14" t="s">
        <v>81</v>
      </c>
      <c r="AW234" s="14" t="s">
        <v>33</v>
      </c>
      <c r="AX234" s="14" t="s">
        <v>72</v>
      </c>
      <c r="AY234" s="254" t="s">
        <v>138</v>
      </c>
    </row>
    <row r="235" s="13" customFormat="1">
      <c r="A235" s="13"/>
      <c r="B235" s="233"/>
      <c r="C235" s="234"/>
      <c r="D235" s="235" t="s">
        <v>149</v>
      </c>
      <c r="E235" s="236" t="s">
        <v>19</v>
      </c>
      <c r="F235" s="237" t="s">
        <v>389</v>
      </c>
      <c r="G235" s="234"/>
      <c r="H235" s="236" t="s">
        <v>19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149</v>
      </c>
      <c r="AU235" s="243" t="s">
        <v>81</v>
      </c>
      <c r="AV235" s="13" t="s">
        <v>79</v>
      </c>
      <c r="AW235" s="13" t="s">
        <v>33</v>
      </c>
      <c r="AX235" s="13" t="s">
        <v>72</v>
      </c>
      <c r="AY235" s="243" t="s">
        <v>138</v>
      </c>
    </row>
    <row r="236" s="14" customFormat="1">
      <c r="A236" s="14"/>
      <c r="B236" s="244"/>
      <c r="C236" s="245"/>
      <c r="D236" s="235" t="s">
        <v>149</v>
      </c>
      <c r="E236" s="246" t="s">
        <v>19</v>
      </c>
      <c r="F236" s="247" t="s">
        <v>390</v>
      </c>
      <c r="G236" s="245"/>
      <c r="H236" s="248">
        <v>2.3999999999999999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149</v>
      </c>
      <c r="AU236" s="254" t="s">
        <v>81</v>
      </c>
      <c r="AV236" s="14" t="s">
        <v>81</v>
      </c>
      <c r="AW236" s="14" t="s">
        <v>33</v>
      </c>
      <c r="AX236" s="14" t="s">
        <v>72</v>
      </c>
      <c r="AY236" s="254" t="s">
        <v>138</v>
      </c>
    </row>
    <row r="237" s="13" customFormat="1">
      <c r="A237" s="13"/>
      <c r="B237" s="233"/>
      <c r="C237" s="234"/>
      <c r="D237" s="235" t="s">
        <v>149</v>
      </c>
      <c r="E237" s="236" t="s">
        <v>19</v>
      </c>
      <c r="F237" s="237" t="s">
        <v>391</v>
      </c>
      <c r="G237" s="234"/>
      <c r="H237" s="236" t="s">
        <v>19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149</v>
      </c>
      <c r="AU237" s="243" t="s">
        <v>81</v>
      </c>
      <c r="AV237" s="13" t="s">
        <v>79</v>
      </c>
      <c r="AW237" s="13" t="s">
        <v>33</v>
      </c>
      <c r="AX237" s="13" t="s">
        <v>72</v>
      </c>
      <c r="AY237" s="243" t="s">
        <v>138</v>
      </c>
    </row>
    <row r="238" s="14" customFormat="1">
      <c r="A238" s="14"/>
      <c r="B238" s="244"/>
      <c r="C238" s="245"/>
      <c r="D238" s="235" t="s">
        <v>149</v>
      </c>
      <c r="E238" s="246" t="s">
        <v>19</v>
      </c>
      <c r="F238" s="247" t="s">
        <v>392</v>
      </c>
      <c r="G238" s="245"/>
      <c r="H238" s="248">
        <v>20.960000000000001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149</v>
      </c>
      <c r="AU238" s="254" t="s">
        <v>81</v>
      </c>
      <c r="AV238" s="14" t="s">
        <v>81</v>
      </c>
      <c r="AW238" s="14" t="s">
        <v>33</v>
      </c>
      <c r="AX238" s="14" t="s">
        <v>72</v>
      </c>
      <c r="AY238" s="254" t="s">
        <v>138</v>
      </c>
    </row>
    <row r="239" s="15" customFormat="1">
      <c r="A239" s="15"/>
      <c r="B239" s="256"/>
      <c r="C239" s="257"/>
      <c r="D239" s="235" t="s">
        <v>149</v>
      </c>
      <c r="E239" s="258" t="s">
        <v>19</v>
      </c>
      <c r="F239" s="259" t="s">
        <v>193</v>
      </c>
      <c r="G239" s="257"/>
      <c r="H239" s="260">
        <v>34.75</v>
      </c>
      <c r="I239" s="261"/>
      <c r="J239" s="257"/>
      <c r="K239" s="257"/>
      <c r="L239" s="262"/>
      <c r="M239" s="263"/>
      <c r="N239" s="264"/>
      <c r="O239" s="264"/>
      <c r="P239" s="264"/>
      <c r="Q239" s="264"/>
      <c r="R239" s="264"/>
      <c r="S239" s="264"/>
      <c r="T239" s="26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6" t="s">
        <v>149</v>
      </c>
      <c r="AU239" s="266" t="s">
        <v>81</v>
      </c>
      <c r="AV239" s="15" t="s">
        <v>145</v>
      </c>
      <c r="AW239" s="15" t="s">
        <v>33</v>
      </c>
      <c r="AX239" s="15" t="s">
        <v>79</v>
      </c>
      <c r="AY239" s="266" t="s">
        <v>138</v>
      </c>
    </row>
    <row r="240" s="14" customFormat="1">
      <c r="A240" s="14"/>
      <c r="B240" s="244"/>
      <c r="C240" s="245"/>
      <c r="D240" s="235" t="s">
        <v>149</v>
      </c>
      <c r="E240" s="245"/>
      <c r="F240" s="247" t="s">
        <v>393</v>
      </c>
      <c r="G240" s="245"/>
      <c r="H240" s="248">
        <v>36.488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149</v>
      </c>
      <c r="AU240" s="254" t="s">
        <v>81</v>
      </c>
      <c r="AV240" s="14" t="s">
        <v>81</v>
      </c>
      <c r="AW240" s="14" t="s">
        <v>4</v>
      </c>
      <c r="AX240" s="14" t="s">
        <v>79</v>
      </c>
      <c r="AY240" s="254" t="s">
        <v>138</v>
      </c>
    </row>
    <row r="241" s="12" customFormat="1" ht="22.8" customHeight="1">
      <c r="A241" s="12"/>
      <c r="B241" s="199"/>
      <c r="C241" s="200"/>
      <c r="D241" s="201" t="s">
        <v>71</v>
      </c>
      <c r="E241" s="213" t="s">
        <v>170</v>
      </c>
      <c r="F241" s="213" t="s">
        <v>394</v>
      </c>
      <c r="G241" s="200"/>
      <c r="H241" s="200"/>
      <c r="I241" s="203"/>
      <c r="J241" s="214">
        <f>BK241</f>
        <v>0</v>
      </c>
      <c r="K241" s="200"/>
      <c r="L241" s="205"/>
      <c r="M241" s="206"/>
      <c r="N241" s="207"/>
      <c r="O241" s="207"/>
      <c r="P241" s="208">
        <f>SUM(P242:P312)</f>
        <v>0</v>
      </c>
      <c r="Q241" s="207"/>
      <c r="R241" s="208">
        <f>SUM(R242:R312)</f>
        <v>95.415959999999998</v>
      </c>
      <c r="S241" s="207"/>
      <c r="T241" s="209">
        <f>SUM(T242:T312)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0" t="s">
        <v>79</v>
      </c>
      <c r="AT241" s="211" t="s">
        <v>71</v>
      </c>
      <c r="AU241" s="211" t="s">
        <v>79</v>
      </c>
      <c r="AY241" s="210" t="s">
        <v>138</v>
      </c>
      <c r="BK241" s="212">
        <f>SUM(BK242:BK312)</f>
        <v>0</v>
      </c>
    </row>
    <row r="242" s="2" customFormat="1" ht="37.8" customHeight="1">
      <c r="A242" s="41"/>
      <c r="B242" s="42"/>
      <c r="C242" s="215" t="s">
        <v>395</v>
      </c>
      <c r="D242" s="215" t="s">
        <v>140</v>
      </c>
      <c r="E242" s="216" t="s">
        <v>396</v>
      </c>
      <c r="F242" s="217" t="s">
        <v>397</v>
      </c>
      <c r="G242" s="218" t="s">
        <v>143</v>
      </c>
      <c r="H242" s="219">
        <v>333</v>
      </c>
      <c r="I242" s="220"/>
      <c r="J242" s="221">
        <f>ROUND(I242*H242,2)</f>
        <v>0</v>
      </c>
      <c r="K242" s="217" t="s">
        <v>144</v>
      </c>
      <c r="L242" s="47"/>
      <c r="M242" s="222" t="s">
        <v>19</v>
      </c>
      <c r="N242" s="223" t="s">
        <v>43</v>
      </c>
      <c r="O242" s="87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6" t="s">
        <v>145</v>
      </c>
      <c r="AT242" s="226" t="s">
        <v>140</v>
      </c>
      <c r="AU242" s="226" t="s">
        <v>81</v>
      </c>
      <c r="AY242" s="20" t="s">
        <v>138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20" t="s">
        <v>79</v>
      </c>
      <c r="BK242" s="227">
        <f>ROUND(I242*H242,2)</f>
        <v>0</v>
      </c>
      <c r="BL242" s="20" t="s">
        <v>145</v>
      </c>
      <c r="BM242" s="226" t="s">
        <v>398</v>
      </c>
    </row>
    <row r="243" s="2" customFormat="1">
      <c r="A243" s="41"/>
      <c r="B243" s="42"/>
      <c r="C243" s="43"/>
      <c r="D243" s="228" t="s">
        <v>147</v>
      </c>
      <c r="E243" s="43"/>
      <c r="F243" s="229" t="s">
        <v>399</v>
      </c>
      <c r="G243" s="43"/>
      <c r="H243" s="43"/>
      <c r="I243" s="230"/>
      <c r="J243" s="43"/>
      <c r="K243" s="43"/>
      <c r="L243" s="47"/>
      <c r="M243" s="231"/>
      <c r="N243" s="232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147</v>
      </c>
      <c r="AU243" s="20" t="s">
        <v>81</v>
      </c>
    </row>
    <row r="244" s="13" customFormat="1">
      <c r="A244" s="13"/>
      <c r="B244" s="233"/>
      <c r="C244" s="234"/>
      <c r="D244" s="235" t="s">
        <v>149</v>
      </c>
      <c r="E244" s="236" t="s">
        <v>19</v>
      </c>
      <c r="F244" s="237" t="s">
        <v>343</v>
      </c>
      <c r="G244" s="234"/>
      <c r="H244" s="236" t="s">
        <v>19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149</v>
      </c>
      <c r="AU244" s="243" t="s">
        <v>81</v>
      </c>
      <c r="AV244" s="13" t="s">
        <v>79</v>
      </c>
      <c r="AW244" s="13" t="s">
        <v>33</v>
      </c>
      <c r="AX244" s="13" t="s">
        <v>72</v>
      </c>
      <c r="AY244" s="243" t="s">
        <v>138</v>
      </c>
    </row>
    <row r="245" s="14" customFormat="1">
      <c r="A245" s="14"/>
      <c r="B245" s="244"/>
      <c r="C245" s="245"/>
      <c r="D245" s="235" t="s">
        <v>149</v>
      </c>
      <c r="E245" s="246" t="s">
        <v>19</v>
      </c>
      <c r="F245" s="247" t="s">
        <v>344</v>
      </c>
      <c r="G245" s="245"/>
      <c r="H245" s="248">
        <v>260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149</v>
      </c>
      <c r="AU245" s="254" t="s">
        <v>81</v>
      </c>
      <c r="AV245" s="14" t="s">
        <v>81</v>
      </c>
      <c r="AW245" s="14" t="s">
        <v>33</v>
      </c>
      <c r="AX245" s="14" t="s">
        <v>72</v>
      </c>
      <c r="AY245" s="254" t="s">
        <v>138</v>
      </c>
    </row>
    <row r="246" s="13" customFormat="1">
      <c r="A246" s="13"/>
      <c r="B246" s="233"/>
      <c r="C246" s="234"/>
      <c r="D246" s="235" t="s">
        <v>149</v>
      </c>
      <c r="E246" s="236" t="s">
        <v>19</v>
      </c>
      <c r="F246" s="237" t="s">
        <v>345</v>
      </c>
      <c r="G246" s="234"/>
      <c r="H246" s="236" t="s">
        <v>19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149</v>
      </c>
      <c r="AU246" s="243" t="s">
        <v>81</v>
      </c>
      <c r="AV246" s="13" t="s">
        <v>79</v>
      </c>
      <c r="AW246" s="13" t="s">
        <v>33</v>
      </c>
      <c r="AX246" s="13" t="s">
        <v>72</v>
      </c>
      <c r="AY246" s="243" t="s">
        <v>138</v>
      </c>
    </row>
    <row r="247" s="14" customFormat="1">
      <c r="A247" s="14"/>
      <c r="B247" s="244"/>
      <c r="C247" s="245"/>
      <c r="D247" s="235" t="s">
        <v>149</v>
      </c>
      <c r="E247" s="246" t="s">
        <v>19</v>
      </c>
      <c r="F247" s="247" t="s">
        <v>400</v>
      </c>
      <c r="G247" s="245"/>
      <c r="H247" s="248">
        <v>65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149</v>
      </c>
      <c r="AU247" s="254" t="s">
        <v>81</v>
      </c>
      <c r="AV247" s="14" t="s">
        <v>81</v>
      </c>
      <c r="AW247" s="14" t="s">
        <v>33</v>
      </c>
      <c r="AX247" s="14" t="s">
        <v>72</v>
      </c>
      <c r="AY247" s="254" t="s">
        <v>138</v>
      </c>
    </row>
    <row r="248" s="13" customFormat="1">
      <c r="A248" s="13"/>
      <c r="B248" s="233"/>
      <c r="C248" s="234"/>
      <c r="D248" s="235" t="s">
        <v>149</v>
      </c>
      <c r="E248" s="236" t="s">
        <v>19</v>
      </c>
      <c r="F248" s="237" t="s">
        <v>401</v>
      </c>
      <c r="G248" s="234"/>
      <c r="H248" s="236" t="s">
        <v>19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149</v>
      </c>
      <c r="AU248" s="243" t="s">
        <v>81</v>
      </c>
      <c r="AV248" s="13" t="s">
        <v>79</v>
      </c>
      <c r="AW248" s="13" t="s">
        <v>33</v>
      </c>
      <c r="AX248" s="13" t="s">
        <v>72</v>
      </c>
      <c r="AY248" s="243" t="s">
        <v>138</v>
      </c>
    </row>
    <row r="249" s="14" customFormat="1">
      <c r="A249" s="14"/>
      <c r="B249" s="244"/>
      <c r="C249" s="245"/>
      <c r="D249" s="235" t="s">
        <v>149</v>
      </c>
      <c r="E249" s="246" t="s">
        <v>19</v>
      </c>
      <c r="F249" s="247" t="s">
        <v>186</v>
      </c>
      <c r="G249" s="245"/>
      <c r="H249" s="248">
        <v>8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149</v>
      </c>
      <c r="AU249" s="254" t="s">
        <v>81</v>
      </c>
      <c r="AV249" s="14" t="s">
        <v>81</v>
      </c>
      <c r="AW249" s="14" t="s">
        <v>33</v>
      </c>
      <c r="AX249" s="14" t="s">
        <v>72</v>
      </c>
      <c r="AY249" s="254" t="s">
        <v>138</v>
      </c>
    </row>
    <row r="250" s="15" customFormat="1">
      <c r="A250" s="15"/>
      <c r="B250" s="256"/>
      <c r="C250" s="257"/>
      <c r="D250" s="235" t="s">
        <v>149</v>
      </c>
      <c r="E250" s="258" t="s">
        <v>19</v>
      </c>
      <c r="F250" s="259" t="s">
        <v>193</v>
      </c>
      <c r="G250" s="257"/>
      <c r="H250" s="260">
        <v>333</v>
      </c>
      <c r="I250" s="261"/>
      <c r="J250" s="257"/>
      <c r="K250" s="257"/>
      <c r="L250" s="262"/>
      <c r="M250" s="263"/>
      <c r="N250" s="264"/>
      <c r="O250" s="264"/>
      <c r="P250" s="264"/>
      <c r="Q250" s="264"/>
      <c r="R250" s="264"/>
      <c r="S250" s="264"/>
      <c r="T250" s="26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6" t="s">
        <v>149</v>
      </c>
      <c r="AU250" s="266" t="s">
        <v>81</v>
      </c>
      <c r="AV250" s="15" t="s">
        <v>145</v>
      </c>
      <c r="AW250" s="15" t="s">
        <v>33</v>
      </c>
      <c r="AX250" s="15" t="s">
        <v>79</v>
      </c>
      <c r="AY250" s="266" t="s">
        <v>138</v>
      </c>
    </row>
    <row r="251" s="2" customFormat="1" ht="33" customHeight="1">
      <c r="A251" s="41"/>
      <c r="B251" s="42"/>
      <c r="C251" s="215" t="s">
        <v>402</v>
      </c>
      <c r="D251" s="215" t="s">
        <v>140</v>
      </c>
      <c r="E251" s="216" t="s">
        <v>403</v>
      </c>
      <c r="F251" s="217" t="s">
        <v>404</v>
      </c>
      <c r="G251" s="218" t="s">
        <v>143</v>
      </c>
      <c r="H251" s="219">
        <v>65</v>
      </c>
      <c r="I251" s="220"/>
      <c r="J251" s="221">
        <f>ROUND(I251*H251,2)</f>
        <v>0</v>
      </c>
      <c r="K251" s="217" t="s">
        <v>144</v>
      </c>
      <c r="L251" s="47"/>
      <c r="M251" s="222" t="s">
        <v>19</v>
      </c>
      <c r="N251" s="223" t="s">
        <v>43</v>
      </c>
      <c r="O251" s="87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145</v>
      </c>
      <c r="AT251" s="226" t="s">
        <v>140</v>
      </c>
      <c r="AU251" s="226" t="s">
        <v>81</v>
      </c>
      <c r="AY251" s="20" t="s">
        <v>138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0" t="s">
        <v>79</v>
      </c>
      <c r="BK251" s="227">
        <f>ROUND(I251*H251,2)</f>
        <v>0</v>
      </c>
      <c r="BL251" s="20" t="s">
        <v>145</v>
      </c>
      <c r="BM251" s="226" t="s">
        <v>405</v>
      </c>
    </row>
    <row r="252" s="2" customFormat="1">
      <c r="A252" s="41"/>
      <c r="B252" s="42"/>
      <c r="C252" s="43"/>
      <c r="D252" s="228" t="s">
        <v>147</v>
      </c>
      <c r="E252" s="43"/>
      <c r="F252" s="229" t="s">
        <v>406</v>
      </c>
      <c r="G252" s="43"/>
      <c r="H252" s="43"/>
      <c r="I252" s="230"/>
      <c r="J252" s="43"/>
      <c r="K252" s="43"/>
      <c r="L252" s="47"/>
      <c r="M252" s="231"/>
      <c r="N252" s="232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147</v>
      </c>
      <c r="AU252" s="20" t="s">
        <v>81</v>
      </c>
    </row>
    <row r="253" s="13" customFormat="1">
      <c r="A253" s="13"/>
      <c r="B253" s="233"/>
      <c r="C253" s="234"/>
      <c r="D253" s="235" t="s">
        <v>149</v>
      </c>
      <c r="E253" s="236" t="s">
        <v>19</v>
      </c>
      <c r="F253" s="237" t="s">
        <v>345</v>
      </c>
      <c r="G253" s="234"/>
      <c r="H253" s="236" t="s">
        <v>19</v>
      </c>
      <c r="I253" s="238"/>
      <c r="J253" s="234"/>
      <c r="K253" s="234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149</v>
      </c>
      <c r="AU253" s="243" t="s">
        <v>81</v>
      </c>
      <c r="AV253" s="13" t="s">
        <v>79</v>
      </c>
      <c r="AW253" s="13" t="s">
        <v>33</v>
      </c>
      <c r="AX253" s="13" t="s">
        <v>72</v>
      </c>
      <c r="AY253" s="243" t="s">
        <v>138</v>
      </c>
    </row>
    <row r="254" s="14" customFormat="1">
      <c r="A254" s="14"/>
      <c r="B254" s="244"/>
      <c r="C254" s="245"/>
      <c r="D254" s="235" t="s">
        <v>149</v>
      </c>
      <c r="E254" s="246" t="s">
        <v>19</v>
      </c>
      <c r="F254" s="247" t="s">
        <v>400</v>
      </c>
      <c r="G254" s="245"/>
      <c r="H254" s="248">
        <v>65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149</v>
      </c>
      <c r="AU254" s="254" t="s">
        <v>81</v>
      </c>
      <c r="AV254" s="14" t="s">
        <v>81</v>
      </c>
      <c r="AW254" s="14" t="s">
        <v>33</v>
      </c>
      <c r="AX254" s="14" t="s">
        <v>79</v>
      </c>
      <c r="AY254" s="254" t="s">
        <v>138</v>
      </c>
    </row>
    <row r="255" s="2" customFormat="1" ht="33" customHeight="1">
      <c r="A255" s="41"/>
      <c r="B255" s="42"/>
      <c r="C255" s="215" t="s">
        <v>407</v>
      </c>
      <c r="D255" s="215" t="s">
        <v>140</v>
      </c>
      <c r="E255" s="216" t="s">
        <v>408</v>
      </c>
      <c r="F255" s="217" t="s">
        <v>409</v>
      </c>
      <c r="G255" s="218" t="s">
        <v>143</v>
      </c>
      <c r="H255" s="219">
        <v>550</v>
      </c>
      <c r="I255" s="220"/>
      <c r="J255" s="221">
        <f>ROUND(I255*H255,2)</f>
        <v>0</v>
      </c>
      <c r="K255" s="217" t="s">
        <v>144</v>
      </c>
      <c r="L255" s="47"/>
      <c r="M255" s="222" t="s">
        <v>19</v>
      </c>
      <c r="N255" s="223" t="s">
        <v>43</v>
      </c>
      <c r="O255" s="87"/>
      <c r="P255" s="224">
        <f>O255*H255</f>
        <v>0</v>
      </c>
      <c r="Q255" s="224">
        <v>0</v>
      </c>
      <c r="R255" s="224">
        <f>Q255*H255</f>
        <v>0</v>
      </c>
      <c r="S255" s="224">
        <v>0</v>
      </c>
      <c r="T255" s="22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145</v>
      </c>
      <c r="AT255" s="226" t="s">
        <v>140</v>
      </c>
      <c r="AU255" s="226" t="s">
        <v>81</v>
      </c>
      <c r="AY255" s="20" t="s">
        <v>138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79</v>
      </c>
      <c r="BK255" s="227">
        <f>ROUND(I255*H255,2)</f>
        <v>0</v>
      </c>
      <c r="BL255" s="20" t="s">
        <v>145</v>
      </c>
      <c r="BM255" s="226" t="s">
        <v>410</v>
      </c>
    </row>
    <row r="256" s="2" customFormat="1">
      <c r="A256" s="41"/>
      <c r="B256" s="42"/>
      <c r="C256" s="43"/>
      <c r="D256" s="228" t="s">
        <v>147</v>
      </c>
      <c r="E256" s="43"/>
      <c r="F256" s="229" t="s">
        <v>411</v>
      </c>
      <c r="G256" s="43"/>
      <c r="H256" s="43"/>
      <c r="I256" s="230"/>
      <c r="J256" s="43"/>
      <c r="K256" s="43"/>
      <c r="L256" s="47"/>
      <c r="M256" s="231"/>
      <c r="N256" s="232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147</v>
      </c>
      <c r="AU256" s="20" t="s">
        <v>81</v>
      </c>
    </row>
    <row r="257" s="13" customFormat="1">
      <c r="A257" s="13"/>
      <c r="B257" s="233"/>
      <c r="C257" s="234"/>
      <c r="D257" s="235" t="s">
        <v>149</v>
      </c>
      <c r="E257" s="236" t="s">
        <v>19</v>
      </c>
      <c r="F257" s="237" t="s">
        <v>341</v>
      </c>
      <c r="G257" s="234"/>
      <c r="H257" s="236" t="s">
        <v>19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149</v>
      </c>
      <c r="AU257" s="243" t="s">
        <v>81</v>
      </c>
      <c r="AV257" s="13" t="s">
        <v>79</v>
      </c>
      <c r="AW257" s="13" t="s">
        <v>33</v>
      </c>
      <c r="AX257" s="13" t="s">
        <v>72</v>
      </c>
      <c r="AY257" s="243" t="s">
        <v>138</v>
      </c>
    </row>
    <row r="258" s="13" customFormat="1">
      <c r="A258" s="13"/>
      <c r="B258" s="233"/>
      <c r="C258" s="234"/>
      <c r="D258" s="235" t="s">
        <v>149</v>
      </c>
      <c r="E258" s="236" t="s">
        <v>19</v>
      </c>
      <c r="F258" s="237" t="s">
        <v>412</v>
      </c>
      <c r="G258" s="234"/>
      <c r="H258" s="236" t="s">
        <v>19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149</v>
      </c>
      <c r="AU258" s="243" t="s">
        <v>81</v>
      </c>
      <c r="AV258" s="13" t="s">
        <v>79</v>
      </c>
      <c r="AW258" s="13" t="s">
        <v>33</v>
      </c>
      <c r="AX258" s="13" t="s">
        <v>72</v>
      </c>
      <c r="AY258" s="243" t="s">
        <v>138</v>
      </c>
    </row>
    <row r="259" s="14" customFormat="1">
      <c r="A259" s="14"/>
      <c r="B259" s="244"/>
      <c r="C259" s="245"/>
      <c r="D259" s="235" t="s">
        <v>149</v>
      </c>
      <c r="E259" s="246" t="s">
        <v>19</v>
      </c>
      <c r="F259" s="247" t="s">
        <v>342</v>
      </c>
      <c r="G259" s="245"/>
      <c r="H259" s="248">
        <v>275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149</v>
      </c>
      <c r="AU259" s="254" t="s">
        <v>81</v>
      </c>
      <c r="AV259" s="14" t="s">
        <v>81</v>
      </c>
      <c r="AW259" s="14" t="s">
        <v>33</v>
      </c>
      <c r="AX259" s="14" t="s">
        <v>72</v>
      </c>
      <c r="AY259" s="254" t="s">
        <v>138</v>
      </c>
    </row>
    <row r="260" s="13" customFormat="1">
      <c r="A260" s="13"/>
      <c r="B260" s="233"/>
      <c r="C260" s="234"/>
      <c r="D260" s="235" t="s">
        <v>149</v>
      </c>
      <c r="E260" s="236" t="s">
        <v>19</v>
      </c>
      <c r="F260" s="237" t="s">
        <v>413</v>
      </c>
      <c r="G260" s="234"/>
      <c r="H260" s="236" t="s">
        <v>19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149</v>
      </c>
      <c r="AU260" s="243" t="s">
        <v>81</v>
      </c>
      <c r="AV260" s="13" t="s">
        <v>79</v>
      </c>
      <c r="AW260" s="13" t="s">
        <v>33</v>
      </c>
      <c r="AX260" s="13" t="s">
        <v>72</v>
      </c>
      <c r="AY260" s="243" t="s">
        <v>138</v>
      </c>
    </row>
    <row r="261" s="14" customFormat="1">
      <c r="A261" s="14"/>
      <c r="B261" s="244"/>
      <c r="C261" s="245"/>
      <c r="D261" s="235" t="s">
        <v>149</v>
      </c>
      <c r="E261" s="246" t="s">
        <v>19</v>
      </c>
      <c r="F261" s="247" t="s">
        <v>342</v>
      </c>
      <c r="G261" s="245"/>
      <c r="H261" s="248">
        <v>275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149</v>
      </c>
      <c r="AU261" s="254" t="s">
        <v>81</v>
      </c>
      <c r="AV261" s="14" t="s">
        <v>81</v>
      </c>
      <c r="AW261" s="14" t="s">
        <v>33</v>
      </c>
      <c r="AX261" s="14" t="s">
        <v>72</v>
      </c>
      <c r="AY261" s="254" t="s">
        <v>138</v>
      </c>
    </row>
    <row r="262" s="15" customFormat="1">
      <c r="A262" s="15"/>
      <c r="B262" s="256"/>
      <c r="C262" s="257"/>
      <c r="D262" s="235" t="s">
        <v>149</v>
      </c>
      <c r="E262" s="258" t="s">
        <v>19</v>
      </c>
      <c r="F262" s="259" t="s">
        <v>193</v>
      </c>
      <c r="G262" s="257"/>
      <c r="H262" s="260">
        <v>550</v>
      </c>
      <c r="I262" s="261"/>
      <c r="J262" s="257"/>
      <c r="K262" s="257"/>
      <c r="L262" s="262"/>
      <c r="M262" s="263"/>
      <c r="N262" s="264"/>
      <c r="O262" s="264"/>
      <c r="P262" s="264"/>
      <c r="Q262" s="264"/>
      <c r="R262" s="264"/>
      <c r="S262" s="264"/>
      <c r="T262" s="26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6" t="s">
        <v>149</v>
      </c>
      <c r="AU262" s="266" t="s">
        <v>81</v>
      </c>
      <c r="AV262" s="15" t="s">
        <v>145</v>
      </c>
      <c r="AW262" s="15" t="s">
        <v>33</v>
      </c>
      <c r="AX262" s="15" t="s">
        <v>79</v>
      </c>
      <c r="AY262" s="266" t="s">
        <v>138</v>
      </c>
    </row>
    <row r="263" s="2" customFormat="1" ht="33" customHeight="1">
      <c r="A263" s="41"/>
      <c r="B263" s="42"/>
      <c r="C263" s="215" t="s">
        <v>414</v>
      </c>
      <c r="D263" s="215" t="s">
        <v>140</v>
      </c>
      <c r="E263" s="216" t="s">
        <v>415</v>
      </c>
      <c r="F263" s="217" t="s">
        <v>416</v>
      </c>
      <c r="G263" s="218" t="s">
        <v>143</v>
      </c>
      <c r="H263" s="219">
        <v>268</v>
      </c>
      <c r="I263" s="220"/>
      <c r="J263" s="221">
        <f>ROUND(I263*H263,2)</f>
        <v>0</v>
      </c>
      <c r="K263" s="217" t="s">
        <v>144</v>
      </c>
      <c r="L263" s="47"/>
      <c r="M263" s="222" t="s">
        <v>19</v>
      </c>
      <c r="N263" s="223" t="s">
        <v>43</v>
      </c>
      <c r="O263" s="87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145</v>
      </c>
      <c r="AT263" s="226" t="s">
        <v>140</v>
      </c>
      <c r="AU263" s="226" t="s">
        <v>81</v>
      </c>
      <c r="AY263" s="20" t="s">
        <v>138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0" t="s">
        <v>79</v>
      </c>
      <c r="BK263" s="227">
        <f>ROUND(I263*H263,2)</f>
        <v>0</v>
      </c>
      <c r="BL263" s="20" t="s">
        <v>145</v>
      </c>
      <c r="BM263" s="226" t="s">
        <v>417</v>
      </c>
    </row>
    <row r="264" s="2" customFormat="1">
      <c r="A264" s="41"/>
      <c r="B264" s="42"/>
      <c r="C264" s="43"/>
      <c r="D264" s="228" t="s">
        <v>147</v>
      </c>
      <c r="E264" s="43"/>
      <c r="F264" s="229" t="s">
        <v>418</v>
      </c>
      <c r="G264" s="43"/>
      <c r="H264" s="43"/>
      <c r="I264" s="230"/>
      <c r="J264" s="43"/>
      <c r="K264" s="43"/>
      <c r="L264" s="47"/>
      <c r="M264" s="231"/>
      <c r="N264" s="232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147</v>
      </c>
      <c r="AU264" s="20" t="s">
        <v>81</v>
      </c>
    </row>
    <row r="265" s="13" customFormat="1">
      <c r="A265" s="13"/>
      <c r="B265" s="233"/>
      <c r="C265" s="234"/>
      <c r="D265" s="235" t="s">
        <v>149</v>
      </c>
      <c r="E265" s="236" t="s">
        <v>19</v>
      </c>
      <c r="F265" s="237" t="s">
        <v>343</v>
      </c>
      <c r="G265" s="234"/>
      <c r="H265" s="236" t="s">
        <v>19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149</v>
      </c>
      <c r="AU265" s="243" t="s">
        <v>81</v>
      </c>
      <c r="AV265" s="13" t="s">
        <v>79</v>
      </c>
      <c r="AW265" s="13" t="s">
        <v>33</v>
      </c>
      <c r="AX265" s="13" t="s">
        <v>72</v>
      </c>
      <c r="AY265" s="243" t="s">
        <v>138</v>
      </c>
    </row>
    <row r="266" s="14" customFormat="1">
      <c r="A266" s="14"/>
      <c r="B266" s="244"/>
      <c r="C266" s="245"/>
      <c r="D266" s="235" t="s">
        <v>149</v>
      </c>
      <c r="E266" s="246" t="s">
        <v>19</v>
      </c>
      <c r="F266" s="247" t="s">
        <v>344</v>
      </c>
      <c r="G266" s="245"/>
      <c r="H266" s="248">
        <v>260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149</v>
      </c>
      <c r="AU266" s="254" t="s">
        <v>81</v>
      </c>
      <c r="AV266" s="14" t="s">
        <v>81</v>
      </c>
      <c r="AW266" s="14" t="s">
        <v>33</v>
      </c>
      <c r="AX266" s="14" t="s">
        <v>72</v>
      </c>
      <c r="AY266" s="254" t="s">
        <v>138</v>
      </c>
    </row>
    <row r="267" s="13" customFormat="1">
      <c r="A267" s="13"/>
      <c r="B267" s="233"/>
      <c r="C267" s="234"/>
      <c r="D267" s="235" t="s">
        <v>149</v>
      </c>
      <c r="E267" s="236" t="s">
        <v>19</v>
      </c>
      <c r="F267" s="237" t="s">
        <v>401</v>
      </c>
      <c r="G267" s="234"/>
      <c r="H267" s="236" t="s">
        <v>19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149</v>
      </c>
      <c r="AU267" s="243" t="s">
        <v>81</v>
      </c>
      <c r="AV267" s="13" t="s">
        <v>79</v>
      </c>
      <c r="AW267" s="13" t="s">
        <v>33</v>
      </c>
      <c r="AX267" s="13" t="s">
        <v>72</v>
      </c>
      <c r="AY267" s="243" t="s">
        <v>138</v>
      </c>
    </row>
    <row r="268" s="14" customFormat="1">
      <c r="A268" s="14"/>
      <c r="B268" s="244"/>
      <c r="C268" s="245"/>
      <c r="D268" s="235" t="s">
        <v>149</v>
      </c>
      <c r="E268" s="246" t="s">
        <v>19</v>
      </c>
      <c r="F268" s="247" t="s">
        <v>186</v>
      </c>
      <c r="G268" s="245"/>
      <c r="H268" s="248">
        <v>8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149</v>
      </c>
      <c r="AU268" s="254" t="s">
        <v>81</v>
      </c>
      <c r="AV268" s="14" t="s">
        <v>81</v>
      </c>
      <c r="AW268" s="14" t="s">
        <v>33</v>
      </c>
      <c r="AX268" s="14" t="s">
        <v>72</v>
      </c>
      <c r="AY268" s="254" t="s">
        <v>138</v>
      </c>
    </row>
    <row r="269" s="15" customFormat="1">
      <c r="A269" s="15"/>
      <c r="B269" s="256"/>
      <c r="C269" s="257"/>
      <c r="D269" s="235" t="s">
        <v>149</v>
      </c>
      <c r="E269" s="258" t="s">
        <v>19</v>
      </c>
      <c r="F269" s="259" t="s">
        <v>193</v>
      </c>
      <c r="G269" s="257"/>
      <c r="H269" s="260">
        <v>268</v>
      </c>
      <c r="I269" s="261"/>
      <c r="J269" s="257"/>
      <c r="K269" s="257"/>
      <c r="L269" s="262"/>
      <c r="M269" s="263"/>
      <c r="N269" s="264"/>
      <c r="O269" s="264"/>
      <c r="P269" s="264"/>
      <c r="Q269" s="264"/>
      <c r="R269" s="264"/>
      <c r="S269" s="264"/>
      <c r="T269" s="26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6" t="s">
        <v>149</v>
      </c>
      <c r="AU269" s="266" t="s">
        <v>81</v>
      </c>
      <c r="AV269" s="15" t="s">
        <v>145</v>
      </c>
      <c r="AW269" s="15" t="s">
        <v>33</v>
      </c>
      <c r="AX269" s="15" t="s">
        <v>79</v>
      </c>
      <c r="AY269" s="266" t="s">
        <v>138</v>
      </c>
    </row>
    <row r="270" s="2" customFormat="1" ht="49.05" customHeight="1">
      <c r="A270" s="41"/>
      <c r="B270" s="42"/>
      <c r="C270" s="215" t="s">
        <v>419</v>
      </c>
      <c r="D270" s="215" t="s">
        <v>140</v>
      </c>
      <c r="E270" s="216" t="s">
        <v>420</v>
      </c>
      <c r="F270" s="217" t="s">
        <v>421</v>
      </c>
      <c r="G270" s="218" t="s">
        <v>143</v>
      </c>
      <c r="H270" s="219">
        <v>275</v>
      </c>
      <c r="I270" s="220"/>
      <c r="J270" s="221">
        <f>ROUND(I270*H270,2)</f>
        <v>0</v>
      </c>
      <c r="K270" s="217" t="s">
        <v>144</v>
      </c>
      <c r="L270" s="47"/>
      <c r="M270" s="222" t="s">
        <v>19</v>
      </c>
      <c r="N270" s="223" t="s">
        <v>43</v>
      </c>
      <c r="O270" s="87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145</v>
      </c>
      <c r="AT270" s="226" t="s">
        <v>140</v>
      </c>
      <c r="AU270" s="226" t="s">
        <v>81</v>
      </c>
      <c r="AY270" s="20" t="s">
        <v>138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0" t="s">
        <v>79</v>
      </c>
      <c r="BK270" s="227">
        <f>ROUND(I270*H270,2)</f>
        <v>0</v>
      </c>
      <c r="BL270" s="20" t="s">
        <v>145</v>
      </c>
      <c r="BM270" s="226" t="s">
        <v>422</v>
      </c>
    </row>
    <row r="271" s="2" customFormat="1">
      <c r="A271" s="41"/>
      <c r="B271" s="42"/>
      <c r="C271" s="43"/>
      <c r="D271" s="228" t="s">
        <v>147</v>
      </c>
      <c r="E271" s="43"/>
      <c r="F271" s="229" t="s">
        <v>423</v>
      </c>
      <c r="G271" s="43"/>
      <c r="H271" s="43"/>
      <c r="I271" s="230"/>
      <c r="J271" s="43"/>
      <c r="K271" s="43"/>
      <c r="L271" s="47"/>
      <c r="M271" s="231"/>
      <c r="N271" s="232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147</v>
      </c>
      <c r="AU271" s="20" t="s">
        <v>81</v>
      </c>
    </row>
    <row r="272" s="13" customFormat="1">
      <c r="A272" s="13"/>
      <c r="B272" s="233"/>
      <c r="C272" s="234"/>
      <c r="D272" s="235" t="s">
        <v>149</v>
      </c>
      <c r="E272" s="236" t="s">
        <v>19</v>
      </c>
      <c r="F272" s="237" t="s">
        <v>341</v>
      </c>
      <c r="G272" s="234"/>
      <c r="H272" s="236" t="s">
        <v>19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149</v>
      </c>
      <c r="AU272" s="243" t="s">
        <v>81</v>
      </c>
      <c r="AV272" s="13" t="s">
        <v>79</v>
      </c>
      <c r="AW272" s="13" t="s">
        <v>33</v>
      </c>
      <c r="AX272" s="13" t="s">
        <v>72</v>
      </c>
      <c r="AY272" s="243" t="s">
        <v>138</v>
      </c>
    </row>
    <row r="273" s="14" customFormat="1">
      <c r="A273" s="14"/>
      <c r="B273" s="244"/>
      <c r="C273" s="245"/>
      <c r="D273" s="235" t="s">
        <v>149</v>
      </c>
      <c r="E273" s="246" t="s">
        <v>19</v>
      </c>
      <c r="F273" s="247" t="s">
        <v>342</v>
      </c>
      <c r="G273" s="245"/>
      <c r="H273" s="248">
        <v>275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149</v>
      </c>
      <c r="AU273" s="254" t="s">
        <v>81</v>
      </c>
      <c r="AV273" s="14" t="s">
        <v>81</v>
      </c>
      <c r="AW273" s="14" t="s">
        <v>33</v>
      </c>
      <c r="AX273" s="14" t="s">
        <v>79</v>
      </c>
      <c r="AY273" s="254" t="s">
        <v>138</v>
      </c>
    </row>
    <row r="274" s="2" customFormat="1" ht="24.15" customHeight="1">
      <c r="A274" s="41"/>
      <c r="B274" s="42"/>
      <c r="C274" s="215" t="s">
        <v>424</v>
      </c>
      <c r="D274" s="215" t="s">
        <v>140</v>
      </c>
      <c r="E274" s="216" t="s">
        <v>425</v>
      </c>
      <c r="F274" s="217" t="s">
        <v>426</v>
      </c>
      <c r="G274" s="218" t="s">
        <v>143</v>
      </c>
      <c r="H274" s="219">
        <v>275</v>
      </c>
      <c r="I274" s="220"/>
      <c r="J274" s="221">
        <f>ROUND(I274*H274,2)</f>
        <v>0</v>
      </c>
      <c r="K274" s="217" t="s">
        <v>144</v>
      </c>
      <c r="L274" s="47"/>
      <c r="M274" s="222" t="s">
        <v>19</v>
      </c>
      <c r="N274" s="223" t="s">
        <v>43</v>
      </c>
      <c r="O274" s="87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6" t="s">
        <v>145</v>
      </c>
      <c r="AT274" s="226" t="s">
        <v>140</v>
      </c>
      <c r="AU274" s="226" t="s">
        <v>81</v>
      </c>
      <c r="AY274" s="20" t="s">
        <v>138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20" t="s">
        <v>79</v>
      </c>
      <c r="BK274" s="227">
        <f>ROUND(I274*H274,2)</f>
        <v>0</v>
      </c>
      <c r="BL274" s="20" t="s">
        <v>145</v>
      </c>
      <c r="BM274" s="226" t="s">
        <v>427</v>
      </c>
    </row>
    <row r="275" s="2" customFormat="1">
      <c r="A275" s="41"/>
      <c r="B275" s="42"/>
      <c r="C275" s="43"/>
      <c r="D275" s="228" t="s">
        <v>147</v>
      </c>
      <c r="E275" s="43"/>
      <c r="F275" s="229" t="s">
        <v>428</v>
      </c>
      <c r="G275" s="43"/>
      <c r="H275" s="43"/>
      <c r="I275" s="230"/>
      <c r="J275" s="43"/>
      <c r="K275" s="43"/>
      <c r="L275" s="47"/>
      <c r="M275" s="231"/>
      <c r="N275" s="232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147</v>
      </c>
      <c r="AU275" s="20" t="s">
        <v>81</v>
      </c>
    </row>
    <row r="276" s="13" customFormat="1">
      <c r="A276" s="13"/>
      <c r="B276" s="233"/>
      <c r="C276" s="234"/>
      <c r="D276" s="235" t="s">
        <v>149</v>
      </c>
      <c r="E276" s="236" t="s">
        <v>19</v>
      </c>
      <c r="F276" s="237" t="s">
        <v>341</v>
      </c>
      <c r="G276" s="234"/>
      <c r="H276" s="236" t="s">
        <v>19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149</v>
      </c>
      <c r="AU276" s="243" t="s">
        <v>81</v>
      </c>
      <c r="AV276" s="13" t="s">
        <v>79</v>
      </c>
      <c r="AW276" s="13" t="s">
        <v>33</v>
      </c>
      <c r="AX276" s="13" t="s">
        <v>72</v>
      </c>
      <c r="AY276" s="243" t="s">
        <v>138</v>
      </c>
    </row>
    <row r="277" s="14" customFormat="1">
      <c r="A277" s="14"/>
      <c r="B277" s="244"/>
      <c r="C277" s="245"/>
      <c r="D277" s="235" t="s">
        <v>149</v>
      </c>
      <c r="E277" s="246" t="s">
        <v>19</v>
      </c>
      <c r="F277" s="247" t="s">
        <v>342</v>
      </c>
      <c r="G277" s="245"/>
      <c r="H277" s="248">
        <v>275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149</v>
      </c>
      <c r="AU277" s="254" t="s">
        <v>81</v>
      </c>
      <c r="AV277" s="14" t="s">
        <v>81</v>
      </c>
      <c r="AW277" s="14" t="s">
        <v>33</v>
      </c>
      <c r="AX277" s="14" t="s">
        <v>79</v>
      </c>
      <c r="AY277" s="254" t="s">
        <v>138</v>
      </c>
    </row>
    <row r="278" s="2" customFormat="1" ht="24.15" customHeight="1">
      <c r="A278" s="41"/>
      <c r="B278" s="42"/>
      <c r="C278" s="215" t="s">
        <v>429</v>
      </c>
      <c r="D278" s="215" t="s">
        <v>140</v>
      </c>
      <c r="E278" s="216" t="s">
        <v>430</v>
      </c>
      <c r="F278" s="217" t="s">
        <v>431</v>
      </c>
      <c r="G278" s="218" t="s">
        <v>143</v>
      </c>
      <c r="H278" s="219">
        <v>275</v>
      </c>
      <c r="I278" s="220"/>
      <c r="J278" s="221">
        <f>ROUND(I278*H278,2)</f>
        <v>0</v>
      </c>
      <c r="K278" s="217" t="s">
        <v>144</v>
      </c>
      <c r="L278" s="47"/>
      <c r="M278" s="222" t="s">
        <v>19</v>
      </c>
      <c r="N278" s="223" t="s">
        <v>43</v>
      </c>
      <c r="O278" s="87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26" t="s">
        <v>145</v>
      </c>
      <c r="AT278" s="226" t="s">
        <v>140</v>
      </c>
      <c r="AU278" s="226" t="s">
        <v>81</v>
      </c>
      <c r="AY278" s="20" t="s">
        <v>138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20" t="s">
        <v>79</v>
      </c>
      <c r="BK278" s="227">
        <f>ROUND(I278*H278,2)</f>
        <v>0</v>
      </c>
      <c r="BL278" s="20" t="s">
        <v>145</v>
      </c>
      <c r="BM278" s="226" t="s">
        <v>432</v>
      </c>
    </row>
    <row r="279" s="2" customFormat="1">
      <c r="A279" s="41"/>
      <c r="B279" s="42"/>
      <c r="C279" s="43"/>
      <c r="D279" s="228" t="s">
        <v>147</v>
      </c>
      <c r="E279" s="43"/>
      <c r="F279" s="229" t="s">
        <v>433</v>
      </c>
      <c r="G279" s="43"/>
      <c r="H279" s="43"/>
      <c r="I279" s="230"/>
      <c r="J279" s="43"/>
      <c r="K279" s="43"/>
      <c r="L279" s="47"/>
      <c r="M279" s="231"/>
      <c r="N279" s="232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147</v>
      </c>
      <c r="AU279" s="20" t="s">
        <v>81</v>
      </c>
    </row>
    <row r="280" s="13" customFormat="1">
      <c r="A280" s="13"/>
      <c r="B280" s="233"/>
      <c r="C280" s="234"/>
      <c r="D280" s="235" t="s">
        <v>149</v>
      </c>
      <c r="E280" s="236" t="s">
        <v>19</v>
      </c>
      <c r="F280" s="237" t="s">
        <v>341</v>
      </c>
      <c r="G280" s="234"/>
      <c r="H280" s="236" t="s">
        <v>19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149</v>
      </c>
      <c r="AU280" s="243" t="s">
        <v>81</v>
      </c>
      <c r="AV280" s="13" t="s">
        <v>79</v>
      </c>
      <c r="AW280" s="13" t="s">
        <v>33</v>
      </c>
      <c r="AX280" s="13" t="s">
        <v>72</v>
      </c>
      <c r="AY280" s="243" t="s">
        <v>138</v>
      </c>
    </row>
    <row r="281" s="14" customFormat="1">
      <c r="A281" s="14"/>
      <c r="B281" s="244"/>
      <c r="C281" s="245"/>
      <c r="D281" s="235" t="s">
        <v>149</v>
      </c>
      <c r="E281" s="246" t="s">
        <v>19</v>
      </c>
      <c r="F281" s="247" t="s">
        <v>342</v>
      </c>
      <c r="G281" s="245"/>
      <c r="H281" s="248">
        <v>275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149</v>
      </c>
      <c r="AU281" s="254" t="s">
        <v>81</v>
      </c>
      <c r="AV281" s="14" t="s">
        <v>81</v>
      </c>
      <c r="AW281" s="14" t="s">
        <v>33</v>
      </c>
      <c r="AX281" s="14" t="s">
        <v>79</v>
      </c>
      <c r="AY281" s="254" t="s">
        <v>138</v>
      </c>
    </row>
    <row r="282" s="2" customFormat="1" ht="44.25" customHeight="1">
      <c r="A282" s="41"/>
      <c r="B282" s="42"/>
      <c r="C282" s="215" t="s">
        <v>434</v>
      </c>
      <c r="D282" s="215" t="s">
        <v>140</v>
      </c>
      <c r="E282" s="216" t="s">
        <v>435</v>
      </c>
      <c r="F282" s="217" t="s">
        <v>436</v>
      </c>
      <c r="G282" s="218" t="s">
        <v>143</v>
      </c>
      <c r="H282" s="219">
        <v>275</v>
      </c>
      <c r="I282" s="220"/>
      <c r="J282" s="221">
        <f>ROUND(I282*H282,2)</f>
        <v>0</v>
      </c>
      <c r="K282" s="217" t="s">
        <v>144</v>
      </c>
      <c r="L282" s="47"/>
      <c r="M282" s="222" t="s">
        <v>19</v>
      </c>
      <c r="N282" s="223" t="s">
        <v>43</v>
      </c>
      <c r="O282" s="87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6" t="s">
        <v>145</v>
      </c>
      <c r="AT282" s="226" t="s">
        <v>140</v>
      </c>
      <c r="AU282" s="226" t="s">
        <v>81</v>
      </c>
      <c r="AY282" s="20" t="s">
        <v>138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20" t="s">
        <v>79</v>
      </c>
      <c r="BK282" s="227">
        <f>ROUND(I282*H282,2)</f>
        <v>0</v>
      </c>
      <c r="BL282" s="20" t="s">
        <v>145</v>
      </c>
      <c r="BM282" s="226" t="s">
        <v>437</v>
      </c>
    </row>
    <row r="283" s="2" customFormat="1">
      <c r="A283" s="41"/>
      <c r="B283" s="42"/>
      <c r="C283" s="43"/>
      <c r="D283" s="228" t="s">
        <v>147</v>
      </c>
      <c r="E283" s="43"/>
      <c r="F283" s="229" t="s">
        <v>438</v>
      </c>
      <c r="G283" s="43"/>
      <c r="H283" s="43"/>
      <c r="I283" s="230"/>
      <c r="J283" s="43"/>
      <c r="K283" s="43"/>
      <c r="L283" s="47"/>
      <c r="M283" s="231"/>
      <c r="N283" s="232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147</v>
      </c>
      <c r="AU283" s="20" t="s">
        <v>81</v>
      </c>
    </row>
    <row r="284" s="13" customFormat="1">
      <c r="A284" s="13"/>
      <c r="B284" s="233"/>
      <c r="C284" s="234"/>
      <c r="D284" s="235" t="s">
        <v>149</v>
      </c>
      <c r="E284" s="236" t="s">
        <v>19</v>
      </c>
      <c r="F284" s="237" t="s">
        <v>341</v>
      </c>
      <c r="G284" s="234"/>
      <c r="H284" s="236" t="s">
        <v>19</v>
      </c>
      <c r="I284" s="238"/>
      <c r="J284" s="234"/>
      <c r="K284" s="234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149</v>
      </c>
      <c r="AU284" s="243" t="s">
        <v>81</v>
      </c>
      <c r="AV284" s="13" t="s">
        <v>79</v>
      </c>
      <c r="AW284" s="13" t="s">
        <v>33</v>
      </c>
      <c r="AX284" s="13" t="s">
        <v>72</v>
      </c>
      <c r="AY284" s="243" t="s">
        <v>138</v>
      </c>
    </row>
    <row r="285" s="14" customFormat="1">
      <c r="A285" s="14"/>
      <c r="B285" s="244"/>
      <c r="C285" s="245"/>
      <c r="D285" s="235" t="s">
        <v>149</v>
      </c>
      <c r="E285" s="246" t="s">
        <v>19</v>
      </c>
      <c r="F285" s="247" t="s">
        <v>342</v>
      </c>
      <c r="G285" s="245"/>
      <c r="H285" s="248">
        <v>275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149</v>
      </c>
      <c r="AU285" s="254" t="s">
        <v>81</v>
      </c>
      <c r="AV285" s="14" t="s">
        <v>81</v>
      </c>
      <c r="AW285" s="14" t="s">
        <v>33</v>
      </c>
      <c r="AX285" s="14" t="s">
        <v>79</v>
      </c>
      <c r="AY285" s="254" t="s">
        <v>138</v>
      </c>
    </row>
    <row r="286" s="2" customFormat="1" ht="76.35" customHeight="1">
      <c r="A286" s="41"/>
      <c r="B286" s="42"/>
      <c r="C286" s="215" t="s">
        <v>439</v>
      </c>
      <c r="D286" s="215" t="s">
        <v>140</v>
      </c>
      <c r="E286" s="216" t="s">
        <v>440</v>
      </c>
      <c r="F286" s="217" t="s">
        <v>441</v>
      </c>
      <c r="G286" s="218" t="s">
        <v>143</v>
      </c>
      <c r="H286" s="219">
        <v>65</v>
      </c>
      <c r="I286" s="220"/>
      <c r="J286" s="221">
        <f>ROUND(I286*H286,2)</f>
        <v>0</v>
      </c>
      <c r="K286" s="217" t="s">
        <v>144</v>
      </c>
      <c r="L286" s="47"/>
      <c r="M286" s="222" t="s">
        <v>19</v>
      </c>
      <c r="N286" s="223" t="s">
        <v>43</v>
      </c>
      <c r="O286" s="87"/>
      <c r="P286" s="224">
        <f>O286*H286</f>
        <v>0</v>
      </c>
      <c r="Q286" s="224">
        <v>0.089219999999999994</v>
      </c>
      <c r="R286" s="224">
        <f>Q286*H286</f>
        <v>5.7992999999999997</v>
      </c>
      <c r="S286" s="224">
        <v>0</v>
      </c>
      <c r="T286" s="225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6" t="s">
        <v>145</v>
      </c>
      <c r="AT286" s="226" t="s">
        <v>140</v>
      </c>
      <c r="AU286" s="226" t="s">
        <v>81</v>
      </c>
      <c r="AY286" s="20" t="s">
        <v>138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20" t="s">
        <v>79</v>
      </c>
      <c r="BK286" s="227">
        <f>ROUND(I286*H286,2)</f>
        <v>0</v>
      </c>
      <c r="BL286" s="20" t="s">
        <v>145</v>
      </c>
      <c r="BM286" s="226" t="s">
        <v>442</v>
      </c>
    </row>
    <row r="287" s="2" customFormat="1">
      <c r="A287" s="41"/>
      <c r="B287" s="42"/>
      <c r="C287" s="43"/>
      <c r="D287" s="228" t="s">
        <v>147</v>
      </c>
      <c r="E287" s="43"/>
      <c r="F287" s="229" t="s">
        <v>443</v>
      </c>
      <c r="G287" s="43"/>
      <c r="H287" s="43"/>
      <c r="I287" s="230"/>
      <c r="J287" s="43"/>
      <c r="K287" s="43"/>
      <c r="L287" s="47"/>
      <c r="M287" s="231"/>
      <c r="N287" s="232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147</v>
      </c>
      <c r="AU287" s="20" t="s">
        <v>81</v>
      </c>
    </row>
    <row r="288" s="13" customFormat="1">
      <c r="A288" s="13"/>
      <c r="B288" s="233"/>
      <c r="C288" s="234"/>
      <c r="D288" s="235" t="s">
        <v>149</v>
      </c>
      <c r="E288" s="236" t="s">
        <v>19</v>
      </c>
      <c r="F288" s="237" t="s">
        <v>345</v>
      </c>
      <c r="G288" s="234"/>
      <c r="H288" s="236" t="s">
        <v>19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149</v>
      </c>
      <c r="AU288" s="243" t="s">
        <v>81</v>
      </c>
      <c r="AV288" s="13" t="s">
        <v>79</v>
      </c>
      <c r="AW288" s="13" t="s">
        <v>33</v>
      </c>
      <c r="AX288" s="13" t="s">
        <v>72</v>
      </c>
      <c r="AY288" s="243" t="s">
        <v>138</v>
      </c>
    </row>
    <row r="289" s="14" customFormat="1">
      <c r="A289" s="14"/>
      <c r="B289" s="244"/>
      <c r="C289" s="245"/>
      <c r="D289" s="235" t="s">
        <v>149</v>
      </c>
      <c r="E289" s="246" t="s">
        <v>19</v>
      </c>
      <c r="F289" s="247" t="s">
        <v>400</v>
      </c>
      <c r="G289" s="245"/>
      <c r="H289" s="248">
        <v>65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149</v>
      </c>
      <c r="AU289" s="254" t="s">
        <v>81</v>
      </c>
      <c r="AV289" s="14" t="s">
        <v>81</v>
      </c>
      <c r="AW289" s="14" t="s">
        <v>33</v>
      </c>
      <c r="AX289" s="14" t="s">
        <v>79</v>
      </c>
      <c r="AY289" s="254" t="s">
        <v>138</v>
      </c>
    </row>
    <row r="290" s="2" customFormat="1" ht="21.75" customHeight="1">
      <c r="A290" s="41"/>
      <c r="B290" s="42"/>
      <c r="C290" s="267" t="s">
        <v>444</v>
      </c>
      <c r="D290" s="267" t="s">
        <v>320</v>
      </c>
      <c r="E290" s="268" t="s">
        <v>445</v>
      </c>
      <c r="F290" s="269" t="s">
        <v>446</v>
      </c>
      <c r="G290" s="270" t="s">
        <v>143</v>
      </c>
      <c r="H290" s="271">
        <v>66</v>
      </c>
      <c r="I290" s="272"/>
      <c r="J290" s="273">
        <f>ROUND(I290*H290,2)</f>
        <v>0</v>
      </c>
      <c r="K290" s="269" t="s">
        <v>144</v>
      </c>
      <c r="L290" s="274"/>
      <c r="M290" s="275" t="s">
        <v>19</v>
      </c>
      <c r="N290" s="276" t="s">
        <v>43</v>
      </c>
      <c r="O290" s="87"/>
      <c r="P290" s="224">
        <f>O290*H290</f>
        <v>0</v>
      </c>
      <c r="Q290" s="224">
        <v>0.13100000000000001</v>
      </c>
      <c r="R290" s="224">
        <f>Q290*H290</f>
        <v>8.6460000000000008</v>
      </c>
      <c r="S290" s="224">
        <v>0</v>
      </c>
      <c r="T290" s="225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6" t="s">
        <v>186</v>
      </c>
      <c r="AT290" s="226" t="s">
        <v>320</v>
      </c>
      <c r="AU290" s="226" t="s">
        <v>81</v>
      </c>
      <c r="AY290" s="20" t="s">
        <v>138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20" t="s">
        <v>79</v>
      </c>
      <c r="BK290" s="227">
        <f>ROUND(I290*H290,2)</f>
        <v>0</v>
      </c>
      <c r="BL290" s="20" t="s">
        <v>145</v>
      </c>
      <c r="BM290" s="226" t="s">
        <v>447</v>
      </c>
    </row>
    <row r="291" s="14" customFormat="1">
      <c r="A291" s="14"/>
      <c r="B291" s="244"/>
      <c r="C291" s="245"/>
      <c r="D291" s="235" t="s">
        <v>149</v>
      </c>
      <c r="E291" s="245"/>
      <c r="F291" s="247" t="s">
        <v>448</v>
      </c>
      <c r="G291" s="245"/>
      <c r="H291" s="248">
        <v>66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149</v>
      </c>
      <c r="AU291" s="254" t="s">
        <v>81</v>
      </c>
      <c r="AV291" s="14" t="s">
        <v>81</v>
      </c>
      <c r="AW291" s="14" t="s">
        <v>4</v>
      </c>
      <c r="AX291" s="14" t="s">
        <v>79</v>
      </c>
      <c r="AY291" s="254" t="s">
        <v>138</v>
      </c>
    </row>
    <row r="292" s="2" customFormat="1" ht="24.15" customHeight="1">
      <c r="A292" s="41"/>
      <c r="B292" s="42"/>
      <c r="C292" s="267" t="s">
        <v>449</v>
      </c>
      <c r="D292" s="267" t="s">
        <v>320</v>
      </c>
      <c r="E292" s="268" t="s">
        <v>450</v>
      </c>
      <c r="F292" s="269" t="s">
        <v>451</v>
      </c>
      <c r="G292" s="270" t="s">
        <v>143</v>
      </c>
      <c r="H292" s="271">
        <v>5.5</v>
      </c>
      <c r="I292" s="272"/>
      <c r="J292" s="273">
        <f>ROUND(I292*H292,2)</f>
        <v>0</v>
      </c>
      <c r="K292" s="269" t="s">
        <v>144</v>
      </c>
      <c r="L292" s="274"/>
      <c r="M292" s="275" t="s">
        <v>19</v>
      </c>
      <c r="N292" s="276" t="s">
        <v>43</v>
      </c>
      <c r="O292" s="87"/>
      <c r="P292" s="224">
        <f>O292*H292</f>
        <v>0</v>
      </c>
      <c r="Q292" s="224">
        <v>0.13100000000000001</v>
      </c>
      <c r="R292" s="224">
        <f>Q292*H292</f>
        <v>0.72050000000000003</v>
      </c>
      <c r="S292" s="224">
        <v>0</v>
      </c>
      <c r="T292" s="225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6" t="s">
        <v>186</v>
      </c>
      <c r="AT292" s="226" t="s">
        <v>320</v>
      </c>
      <c r="AU292" s="226" t="s">
        <v>81</v>
      </c>
      <c r="AY292" s="20" t="s">
        <v>138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20" t="s">
        <v>79</v>
      </c>
      <c r="BK292" s="227">
        <f>ROUND(I292*H292,2)</f>
        <v>0</v>
      </c>
      <c r="BL292" s="20" t="s">
        <v>145</v>
      </c>
      <c r="BM292" s="226" t="s">
        <v>452</v>
      </c>
    </row>
    <row r="293" s="14" customFormat="1">
      <c r="A293" s="14"/>
      <c r="B293" s="244"/>
      <c r="C293" s="245"/>
      <c r="D293" s="235" t="s">
        <v>149</v>
      </c>
      <c r="E293" s="245"/>
      <c r="F293" s="247" t="s">
        <v>453</v>
      </c>
      <c r="G293" s="245"/>
      <c r="H293" s="248">
        <v>5.5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149</v>
      </c>
      <c r="AU293" s="254" t="s">
        <v>81</v>
      </c>
      <c r="AV293" s="14" t="s">
        <v>81</v>
      </c>
      <c r="AW293" s="14" t="s">
        <v>4</v>
      </c>
      <c r="AX293" s="14" t="s">
        <v>79</v>
      </c>
      <c r="AY293" s="254" t="s">
        <v>138</v>
      </c>
    </row>
    <row r="294" s="2" customFormat="1" ht="78" customHeight="1">
      <c r="A294" s="41"/>
      <c r="B294" s="42"/>
      <c r="C294" s="215" t="s">
        <v>454</v>
      </c>
      <c r="D294" s="215" t="s">
        <v>140</v>
      </c>
      <c r="E294" s="216" t="s">
        <v>455</v>
      </c>
      <c r="F294" s="217" t="s">
        <v>456</v>
      </c>
      <c r="G294" s="218" t="s">
        <v>143</v>
      </c>
      <c r="H294" s="219">
        <v>268</v>
      </c>
      <c r="I294" s="220"/>
      <c r="J294" s="221">
        <f>ROUND(I294*H294,2)</f>
        <v>0</v>
      </c>
      <c r="K294" s="217" t="s">
        <v>144</v>
      </c>
      <c r="L294" s="47"/>
      <c r="M294" s="222" t="s">
        <v>19</v>
      </c>
      <c r="N294" s="223" t="s">
        <v>43</v>
      </c>
      <c r="O294" s="87"/>
      <c r="P294" s="224">
        <f>O294*H294</f>
        <v>0</v>
      </c>
      <c r="Q294" s="224">
        <v>0.11162</v>
      </c>
      <c r="R294" s="224">
        <f>Q294*H294</f>
        <v>29.914159999999999</v>
      </c>
      <c r="S294" s="224">
        <v>0</v>
      </c>
      <c r="T294" s="225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6" t="s">
        <v>145</v>
      </c>
      <c r="AT294" s="226" t="s">
        <v>140</v>
      </c>
      <c r="AU294" s="226" t="s">
        <v>81</v>
      </c>
      <c r="AY294" s="20" t="s">
        <v>138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20" t="s">
        <v>79</v>
      </c>
      <c r="BK294" s="227">
        <f>ROUND(I294*H294,2)</f>
        <v>0</v>
      </c>
      <c r="BL294" s="20" t="s">
        <v>145</v>
      </c>
      <c r="BM294" s="226" t="s">
        <v>457</v>
      </c>
    </row>
    <row r="295" s="2" customFormat="1">
      <c r="A295" s="41"/>
      <c r="B295" s="42"/>
      <c r="C295" s="43"/>
      <c r="D295" s="228" t="s">
        <v>147</v>
      </c>
      <c r="E295" s="43"/>
      <c r="F295" s="229" t="s">
        <v>458</v>
      </c>
      <c r="G295" s="43"/>
      <c r="H295" s="43"/>
      <c r="I295" s="230"/>
      <c r="J295" s="43"/>
      <c r="K295" s="43"/>
      <c r="L295" s="47"/>
      <c r="M295" s="231"/>
      <c r="N295" s="232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147</v>
      </c>
      <c r="AU295" s="20" t="s">
        <v>81</v>
      </c>
    </row>
    <row r="296" s="13" customFormat="1">
      <c r="A296" s="13"/>
      <c r="B296" s="233"/>
      <c r="C296" s="234"/>
      <c r="D296" s="235" t="s">
        <v>149</v>
      </c>
      <c r="E296" s="236" t="s">
        <v>19</v>
      </c>
      <c r="F296" s="237" t="s">
        <v>343</v>
      </c>
      <c r="G296" s="234"/>
      <c r="H296" s="236" t="s">
        <v>19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149</v>
      </c>
      <c r="AU296" s="243" t="s">
        <v>81</v>
      </c>
      <c r="AV296" s="13" t="s">
        <v>79</v>
      </c>
      <c r="AW296" s="13" t="s">
        <v>33</v>
      </c>
      <c r="AX296" s="13" t="s">
        <v>72</v>
      </c>
      <c r="AY296" s="243" t="s">
        <v>138</v>
      </c>
    </row>
    <row r="297" s="14" customFormat="1">
      <c r="A297" s="14"/>
      <c r="B297" s="244"/>
      <c r="C297" s="245"/>
      <c r="D297" s="235" t="s">
        <v>149</v>
      </c>
      <c r="E297" s="246" t="s">
        <v>19</v>
      </c>
      <c r="F297" s="247" t="s">
        <v>459</v>
      </c>
      <c r="G297" s="245"/>
      <c r="H297" s="248">
        <v>248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4" t="s">
        <v>149</v>
      </c>
      <c r="AU297" s="254" t="s">
        <v>81</v>
      </c>
      <c r="AV297" s="14" t="s">
        <v>81</v>
      </c>
      <c r="AW297" s="14" t="s">
        <v>33</v>
      </c>
      <c r="AX297" s="14" t="s">
        <v>72</v>
      </c>
      <c r="AY297" s="254" t="s">
        <v>138</v>
      </c>
    </row>
    <row r="298" s="13" customFormat="1">
      <c r="A298" s="13"/>
      <c r="B298" s="233"/>
      <c r="C298" s="234"/>
      <c r="D298" s="235" t="s">
        <v>149</v>
      </c>
      <c r="E298" s="236" t="s">
        <v>19</v>
      </c>
      <c r="F298" s="237" t="s">
        <v>460</v>
      </c>
      <c r="G298" s="234"/>
      <c r="H298" s="236" t="s">
        <v>19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149</v>
      </c>
      <c r="AU298" s="243" t="s">
        <v>81</v>
      </c>
      <c r="AV298" s="13" t="s">
        <v>79</v>
      </c>
      <c r="AW298" s="13" t="s">
        <v>33</v>
      </c>
      <c r="AX298" s="13" t="s">
        <v>72</v>
      </c>
      <c r="AY298" s="243" t="s">
        <v>138</v>
      </c>
    </row>
    <row r="299" s="14" customFormat="1">
      <c r="A299" s="14"/>
      <c r="B299" s="244"/>
      <c r="C299" s="245"/>
      <c r="D299" s="235" t="s">
        <v>149</v>
      </c>
      <c r="E299" s="246" t="s">
        <v>19</v>
      </c>
      <c r="F299" s="247" t="s">
        <v>209</v>
      </c>
      <c r="G299" s="245"/>
      <c r="H299" s="248">
        <v>12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149</v>
      </c>
      <c r="AU299" s="254" t="s">
        <v>81</v>
      </c>
      <c r="AV299" s="14" t="s">
        <v>81</v>
      </c>
      <c r="AW299" s="14" t="s">
        <v>33</v>
      </c>
      <c r="AX299" s="14" t="s">
        <v>72</v>
      </c>
      <c r="AY299" s="254" t="s">
        <v>138</v>
      </c>
    </row>
    <row r="300" s="13" customFormat="1">
      <c r="A300" s="13"/>
      <c r="B300" s="233"/>
      <c r="C300" s="234"/>
      <c r="D300" s="235" t="s">
        <v>149</v>
      </c>
      <c r="E300" s="236" t="s">
        <v>19</v>
      </c>
      <c r="F300" s="237" t="s">
        <v>401</v>
      </c>
      <c r="G300" s="234"/>
      <c r="H300" s="236" t="s">
        <v>19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149</v>
      </c>
      <c r="AU300" s="243" t="s">
        <v>81</v>
      </c>
      <c r="AV300" s="13" t="s">
        <v>79</v>
      </c>
      <c r="AW300" s="13" t="s">
        <v>33</v>
      </c>
      <c r="AX300" s="13" t="s">
        <v>72</v>
      </c>
      <c r="AY300" s="243" t="s">
        <v>138</v>
      </c>
    </row>
    <row r="301" s="14" customFormat="1">
      <c r="A301" s="14"/>
      <c r="B301" s="244"/>
      <c r="C301" s="245"/>
      <c r="D301" s="235" t="s">
        <v>149</v>
      </c>
      <c r="E301" s="246" t="s">
        <v>19</v>
      </c>
      <c r="F301" s="247" t="s">
        <v>186</v>
      </c>
      <c r="G301" s="245"/>
      <c r="H301" s="248">
        <v>8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149</v>
      </c>
      <c r="AU301" s="254" t="s">
        <v>81</v>
      </c>
      <c r="AV301" s="14" t="s">
        <v>81</v>
      </c>
      <c r="AW301" s="14" t="s">
        <v>33</v>
      </c>
      <c r="AX301" s="14" t="s">
        <v>72</v>
      </c>
      <c r="AY301" s="254" t="s">
        <v>138</v>
      </c>
    </row>
    <row r="302" s="15" customFormat="1">
      <c r="A302" s="15"/>
      <c r="B302" s="256"/>
      <c r="C302" s="257"/>
      <c r="D302" s="235" t="s">
        <v>149</v>
      </c>
      <c r="E302" s="258" t="s">
        <v>19</v>
      </c>
      <c r="F302" s="259" t="s">
        <v>193</v>
      </c>
      <c r="G302" s="257"/>
      <c r="H302" s="260">
        <v>268</v>
      </c>
      <c r="I302" s="261"/>
      <c r="J302" s="257"/>
      <c r="K302" s="257"/>
      <c r="L302" s="262"/>
      <c r="M302" s="263"/>
      <c r="N302" s="264"/>
      <c r="O302" s="264"/>
      <c r="P302" s="264"/>
      <c r="Q302" s="264"/>
      <c r="R302" s="264"/>
      <c r="S302" s="264"/>
      <c r="T302" s="26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6" t="s">
        <v>149</v>
      </c>
      <c r="AU302" s="266" t="s">
        <v>81</v>
      </c>
      <c r="AV302" s="15" t="s">
        <v>145</v>
      </c>
      <c r="AW302" s="15" t="s">
        <v>33</v>
      </c>
      <c r="AX302" s="15" t="s">
        <v>79</v>
      </c>
      <c r="AY302" s="266" t="s">
        <v>138</v>
      </c>
    </row>
    <row r="303" s="2" customFormat="1" ht="21.75" customHeight="1">
      <c r="A303" s="41"/>
      <c r="B303" s="42"/>
      <c r="C303" s="267" t="s">
        <v>461</v>
      </c>
      <c r="D303" s="267" t="s">
        <v>320</v>
      </c>
      <c r="E303" s="268" t="s">
        <v>462</v>
      </c>
      <c r="F303" s="269" t="s">
        <v>463</v>
      </c>
      <c r="G303" s="270" t="s">
        <v>143</v>
      </c>
      <c r="H303" s="271">
        <v>272.80000000000001</v>
      </c>
      <c r="I303" s="272"/>
      <c r="J303" s="273">
        <f>ROUND(I303*H303,2)</f>
        <v>0</v>
      </c>
      <c r="K303" s="269" t="s">
        <v>144</v>
      </c>
      <c r="L303" s="274"/>
      <c r="M303" s="275" t="s">
        <v>19</v>
      </c>
      <c r="N303" s="276" t="s">
        <v>43</v>
      </c>
      <c r="O303" s="87"/>
      <c r="P303" s="224">
        <f>O303*H303</f>
        <v>0</v>
      </c>
      <c r="Q303" s="224">
        <v>0.17599999999999999</v>
      </c>
      <c r="R303" s="224">
        <f>Q303*H303</f>
        <v>48.012799999999999</v>
      </c>
      <c r="S303" s="224">
        <v>0</v>
      </c>
      <c r="T303" s="225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26" t="s">
        <v>186</v>
      </c>
      <c r="AT303" s="226" t="s">
        <v>320</v>
      </c>
      <c r="AU303" s="226" t="s">
        <v>81</v>
      </c>
      <c r="AY303" s="20" t="s">
        <v>138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20" t="s">
        <v>79</v>
      </c>
      <c r="BK303" s="227">
        <f>ROUND(I303*H303,2)</f>
        <v>0</v>
      </c>
      <c r="BL303" s="20" t="s">
        <v>145</v>
      </c>
      <c r="BM303" s="226" t="s">
        <v>464</v>
      </c>
    </row>
    <row r="304" s="13" customFormat="1">
      <c r="A304" s="13"/>
      <c r="B304" s="233"/>
      <c r="C304" s="234"/>
      <c r="D304" s="235" t="s">
        <v>149</v>
      </c>
      <c r="E304" s="236" t="s">
        <v>19</v>
      </c>
      <c r="F304" s="237" t="s">
        <v>343</v>
      </c>
      <c r="G304" s="234"/>
      <c r="H304" s="236" t="s">
        <v>19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149</v>
      </c>
      <c r="AU304" s="243" t="s">
        <v>81</v>
      </c>
      <c r="AV304" s="13" t="s">
        <v>79</v>
      </c>
      <c r="AW304" s="13" t="s">
        <v>33</v>
      </c>
      <c r="AX304" s="13" t="s">
        <v>72</v>
      </c>
      <c r="AY304" s="243" t="s">
        <v>138</v>
      </c>
    </row>
    <row r="305" s="14" customFormat="1">
      <c r="A305" s="14"/>
      <c r="B305" s="244"/>
      <c r="C305" s="245"/>
      <c r="D305" s="235" t="s">
        <v>149</v>
      </c>
      <c r="E305" s="246" t="s">
        <v>19</v>
      </c>
      <c r="F305" s="247" t="s">
        <v>459</v>
      </c>
      <c r="G305" s="245"/>
      <c r="H305" s="248">
        <v>248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149</v>
      </c>
      <c r="AU305" s="254" t="s">
        <v>81</v>
      </c>
      <c r="AV305" s="14" t="s">
        <v>81</v>
      </c>
      <c r="AW305" s="14" t="s">
        <v>33</v>
      </c>
      <c r="AX305" s="14" t="s">
        <v>79</v>
      </c>
      <c r="AY305" s="254" t="s">
        <v>138</v>
      </c>
    </row>
    <row r="306" s="14" customFormat="1">
      <c r="A306" s="14"/>
      <c r="B306" s="244"/>
      <c r="C306" s="245"/>
      <c r="D306" s="235" t="s">
        <v>149</v>
      </c>
      <c r="E306" s="245"/>
      <c r="F306" s="247" t="s">
        <v>465</v>
      </c>
      <c r="G306" s="245"/>
      <c r="H306" s="248">
        <v>272.80000000000001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149</v>
      </c>
      <c r="AU306" s="254" t="s">
        <v>81</v>
      </c>
      <c r="AV306" s="14" t="s">
        <v>81</v>
      </c>
      <c r="AW306" s="14" t="s">
        <v>4</v>
      </c>
      <c r="AX306" s="14" t="s">
        <v>79</v>
      </c>
      <c r="AY306" s="254" t="s">
        <v>138</v>
      </c>
    </row>
    <row r="307" s="2" customFormat="1" ht="33" customHeight="1">
      <c r="A307" s="41"/>
      <c r="B307" s="42"/>
      <c r="C307" s="215" t="s">
        <v>466</v>
      </c>
      <c r="D307" s="215" t="s">
        <v>140</v>
      </c>
      <c r="E307" s="216" t="s">
        <v>467</v>
      </c>
      <c r="F307" s="217" t="s">
        <v>468</v>
      </c>
      <c r="G307" s="218" t="s">
        <v>143</v>
      </c>
      <c r="H307" s="219">
        <v>12</v>
      </c>
      <c r="I307" s="220"/>
      <c r="J307" s="221">
        <f>ROUND(I307*H307,2)</f>
        <v>0</v>
      </c>
      <c r="K307" s="217" t="s">
        <v>144</v>
      </c>
      <c r="L307" s="47"/>
      <c r="M307" s="222" t="s">
        <v>19</v>
      </c>
      <c r="N307" s="223" t="s">
        <v>43</v>
      </c>
      <c r="O307" s="87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26" t="s">
        <v>145</v>
      </c>
      <c r="AT307" s="226" t="s">
        <v>140</v>
      </c>
      <c r="AU307" s="226" t="s">
        <v>81</v>
      </c>
      <c r="AY307" s="20" t="s">
        <v>138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20" t="s">
        <v>79</v>
      </c>
      <c r="BK307" s="227">
        <f>ROUND(I307*H307,2)</f>
        <v>0</v>
      </c>
      <c r="BL307" s="20" t="s">
        <v>145</v>
      </c>
      <c r="BM307" s="226" t="s">
        <v>469</v>
      </c>
    </row>
    <row r="308" s="2" customFormat="1">
      <c r="A308" s="41"/>
      <c r="B308" s="42"/>
      <c r="C308" s="43"/>
      <c r="D308" s="228" t="s">
        <v>147</v>
      </c>
      <c r="E308" s="43"/>
      <c r="F308" s="229" t="s">
        <v>470</v>
      </c>
      <c r="G308" s="43"/>
      <c r="H308" s="43"/>
      <c r="I308" s="230"/>
      <c r="J308" s="43"/>
      <c r="K308" s="43"/>
      <c r="L308" s="47"/>
      <c r="M308" s="231"/>
      <c r="N308" s="232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147</v>
      </c>
      <c r="AU308" s="20" t="s">
        <v>81</v>
      </c>
    </row>
    <row r="309" s="13" customFormat="1">
      <c r="A309" s="13"/>
      <c r="B309" s="233"/>
      <c r="C309" s="234"/>
      <c r="D309" s="235" t="s">
        <v>149</v>
      </c>
      <c r="E309" s="236" t="s">
        <v>19</v>
      </c>
      <c r="F309" s="237" t="s">
        <v>460</v>
      </c>
      <c r="G309" s="234"/>
      <c r="H309" s="236" t="s">
        <v>19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149</v>
      </c>
      <c r="AU309" s="243" t="s">
        <v>81</v>
      </c>
      <c r="AV309" s="13" t="s">
        <v>79</v>
      </c>
      <c r="AW309" s="13" t="s">
        <v>33</v>
      </c>
      <c r="AX309" s="13" t="s">
        <v>72</v>
      </c>
      <c r="AY309" s="243" t="s">
        <v>138</v>
      </c>
    </row>
    <row r="310" s="14" customFormat="1">
      <c r="A310" s="14"/>
      <c r="B310" s="244"/>
      <c r="C310" s="245"/>
      <c r="D310" s="235" t="s">
        <v>149</v>
      </c>
      <c r="E310" s="246" t="s">
        <v>19</v>
      </c>
      <c r="F310" s="247" t="s">
        <v>209</v>
      </c>
      <c r="G310" s="245"/>
      <c r="H310" s="248">
        <v>12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149</v>
      </c>
      <c r="AU310" s="254" t="s">
        <v>81</v>
      </c>
      <c r="AV310" s="14" t="s">
        <v>81</v>
      </c>
      <c r="AW310" s="14" t="s">
        <v>33</v>
      </c>
      <c r="AX310" s="14" t="s">
        <v>79</v>
      </c>
      <c r="AY310" s="254" t="s">
        <v>138</v>
      </c>
    </row>
    <row r="311" s="2" customFormat="1" ht="21.75" customHeight="1">
      <c r="A311" s="41"/>
      <c r="B311" s="42"/>
      <c r="C311" s="267" t="s">
        <v>471</v>
      </c>
      <c r="D311" s="267" t="s">
        <v>320</v>
      </c>
      <c r="E311" s="268" t="s">
        <v>472</v>
      </c>
      <c r="F311" s="269" t="s">
        <v>473</v>
      </c>
      <c r="G311" s="270" t="s">
        <v>143</v>
      </c>
      <c r="H311" s="271">
        <v>13.199999999999999</v>
      </c>
      <c r="I311" s="272"/>
      <c r="J311" s="273">
        <f>ROUND(I311*H311,2)</f>
        <v>0</v>
      </c>
      <c r="K311" s="269" t="s">
        <v>144</v>
      </c>
      <c r="L311" s="274"/>
      <c r="M311" s="275" t="s">
        <v>19</v>
      </c>
      <c r="N311" s="276" t="s">
        <v>43</v>
      </c>
      <c r="O311" s="87"/>
      <c r="P311" s="224">
        <f>O311*H311</f>
        <v>0</v>
      </c>
      <c r="Q311" s="224">
        <v>0.17599999999999999</v>
      </c>
      <c r="R311" s="224">
        <f>Q311*H311</f>
        <v>2.3231999999999999</v>
      </c>
      <c r="S311" s="224">
        <v>0</v>
      </c>
      <c r="T311" s="225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26" t="s">
        <v>186</v>
      </c>
      <c r="AT311" s="226" t="s">
        <v>320</v>
      </c>
      <c r="AU311" s="226" t="s">
        <v>81</v>
      </c>
      <c r="AY311" s="20" t="s">
        <v>138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20" t="s">
        <v>79</v>
      </c>
      <c r="BK311" s="227">
        <f>ROUND(I311*H311,2)</f>
        <v>0</v>
      </c>
      <c r="BL311" s="20" t="s">
        <v>145</v>
      </c>
      <c r="BM311" s="226" t="s">
        <v>474</v>
      </c>
    </row>
    <row r="312" s="14" customFormat="1">
      <c r="A312" s="14"/>
      <c r="B312" s="244"/>
      <c r="C312" s="245"/>
      <c r="D312" s="235" t="s">
        <v>149</v>
      </c>
      <c r="E312" s="245"/>
      <c r="F312" s="247" t="s">
        <v>475</v>
      </c>
      <c r="G312" s="245"/>
      <c r="H312" s="248">
        <v>13.199999999999999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149</v>
      </c>
      <c r="AU312" s="254" t="s">
        <v>81</v>
      </c>
      <c r="AV312" s="14" t="s">
        <v>81</v>
      </c>
      <c r="AW312" s="14" t="s">
        <v>4</v>
      </c>
      <c r="AX312" s="14" t="s">
        <v>79</v>
      </c>
      <c r="AY312" s="254" t="s">
        <v>138</v>
      </c>
    </row>
    <row r="313" s="12" customFormat="1" ht="22.8" customHeight="1">
      <c r="A313" s="12"/>
      <c r="B313" s="199"/>
      <c r="C313" s="200"/>
      <c r="D313" s="201" t="s">
        <v>71</v>
      </c>
      <c r="E313" s="213" t="s">
        <v>194</v>
      </c>
      <c r="F313" s="213" t="s">
        <v>476</v>
      </c>
      <c r="G313" s="200"/>
      <c r="H313" s="200"/>
      <c r="I313" s="203"/>
      <c r="J313" s="214">
        <f>BK313</f>
        <v>0</v>
      </c>
      <c r="K313" s="200"/>
      <c r="L313" s="205"/>
      <c r="M313" s="206"/>
      <c r="N313" s="207"/>
      <c r="O313" s="207"/>
      <c r="P313" s="208">
        <f>SUM(P314:P353)</f>
        <v>0</v>
      </c>
      <c r="Q313" s="207"/>
      <c r="R313" s="208">
        <f>SUM(R314:R353)</f>
        <v>54.591503040000006</v>
      </c>
      <c r="S313" s="207"/>
      <c r="T313" s="209">
        <f>SUM(T314:T353)</f>
        <v>19.686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0" t="s">
        <v>79</v>
      </c>
      <c r="AT313" s="211" t="s">
        <v>71</v>
      </c>
      <c r="AU313" s="211" t="s">
        <v>79</v>
      </c>
      <c r="AY313" s="210" t="s">
        <v>138</v>
      </c>
      <c r="BK313" s="212">
        <f>SUM(BK314:BK353)</f>
        <v>0</v>
      </c>
    </row>
    <row r="314" s="2" customFormat="1" ht="49.05" customHeight="1">
      <c r="A314" s="41"/>
      <c r="B314" s="42"/>
      <c r="C314" s="215" t="s">
        <v>477</v>
      </c>
      <c r="D314" s="215" t="s">
        <v>140</v>
      </c>
      <c r="E314" s="216" t="s">
        <v>478</v>
      </c>
      <c r="F314" s="217" t="s">
        <v>479</v>
      </c>
      <c r="G314" s="218" t="s">
        <v>217</v>
      </c>
      <c r="H314" s="219">
        <v>202</v>
      </c>
      <c r="I314" s="220"/>
      <c r="J314" s="221">
        <f>ROUND(I314*H314,2)</f>
        <v>0</v>
      </c>
      <c r="K314" s="217" t="s">
        <v>144</v>
      </c>
      <c r="L314" s="47"/>
      <c r="M314" s="222" t="s">
        <v>19</v>
      </c>
      <c r="N314" s="223" t="s">
        <v>43</v>
      </c>
      <c r="O314" s="87"/>
      <c r="P314" s="224">
        <f>O314*H314</f>
        <v>0</v>
      </c>
      <c r="Q314" s="224">
        <v>0.15539952000000001</v>
      </c>
      <c r="R314" s="224">
        <f>Q314*H314</f>
        <v>31.390703040000002</v>
      </c>
      <c r="S314" s="224">
        <v>0</v>
      </c>
      <c r="T314" s="225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26" t="s">
        <v>145</v>
      </c>
      <c r="AT314" s="226" t="s">
        <v>140</v>
      </c>
      <c r="AU314" s="226" t="s">
        <v>81</v>
      </c>
      <c r="AY314" s="20" t="s">
        <v>138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20" t="s">
        <v>79</v>
      </c>
      <c r="BK314" s="227">
        <f>ROUND(I314*H314,2)</f>
        <v>0</v>
      </c>
      <c r="BL314" s="20" t="s">
        <v>145</v>
      </c>
      <c r="BM314" s="226" t="s">
        <v>480</v>
      </c>
    </row>
    <row r="315" s="2" customFormat="1">
      <c r="A315" s="41"/>
      <c r="B315" s="42"/>
      <c r="C315" s="43"/>
      <c r="D315" s="228" t="s">
        <v>147</v>
      </c>
      <c r="E315" s="43"/>
      <c r="F315" s="229" t="s">
        <v>481</v>
      </c>
      <c r="G315" s="43"/>
      <c r="H315" s="43"/>
      <c r="I315" s="230"/>
      <c r="J315" s="43"/>
      <c r="K315" s="43"/>
      <c r="L315" s="47"/>
      <c r="M315" s="231"/>
      <c r="N315" s="232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147</v>
      </c>
      <c r="AU315" s="20" t="s">
        <v>81</v>
      </c>
    </row>
    <row r="316" s="13" customFormat="1">
      <c r="A316" s="13"/>
      <c r="B316" s="233"/>
      <c r="C316" s="234"/>
      <c r="D316" s="235" t="s">
        <v>149</v>
      </c>
      <c r="E316" s="236" t="s">
        <v>19</v>
      </c>
      <c r="F316" s="237" t="s">
        <v>482</v>
      </c>
      <c r="G316" s="234"/>
      <c r="H316" s="236" t="s">
        <v>19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149</v>
      </c>
      <c r="AU316" s="243" t="s">
        <v>81</v>
      </c>
      <c r="AV316" s="13" t="s">
        <v>79</v>
      </c>
      <c r="AW316" s="13" t="s">
        <v>33</v>
      </c>
      <c r="AX316" s="13" t="s">
        <v>72</v>
      </c>
      <c r="AY316" s="243" t="s">
        <v>138</v>
      </c>
    </row>
    <row r="317" s="14" customFormat="1">
      <c r="A317" s="14"/>
      <c r="B317" s="244"/>
      <c r="C317" s="245"/>
      <c r="D317" s="235" t="s">
        <v>149</v>
      </c>
      <c r="E317" s="246" t="s">
        <v>19</v>
      </c>
      <c r="F317" s="247" t="s">
        <v>471</v>
      </c>
      <c r="G317" s="245"/>
      <c r="H317" s="248">
        <v>56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149</v>
      </c>
      <c r="AU317" s="254" t="s">
        <v>81</v>
      </c>
      <c r="AV317" s="14" t="s">
        <v>81</v>
      </c>
      <c r="AW317" s="14" t="s">
        <v>33</v>
      </c>
      <c r="AX317" s="14" t="s">
        <v>72</v>
      </c>
      <c r="AY317" s="254" t="s">
        <v>138</v>
      </c>
    </row>
    <row r="318" s="13" customFormat="1">
      <c r="A318" s="13"/>
      <c r="B318" s="233"/>
      <c r="C318" s="234"/>
      <c r="D318" s="235" t="s">
        <v>149</v>
      </c>
      <c r="E318" s="236" t="s">
        <v>19</v>
      </c>
      <c r="F318" s="237" t="s">
        <v>483</v>
      </c>
      <c r="G318" s="234"/>
      <c r="H318" s="236" t="s">
        <v>19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149</v>
      </c>
      <c r="AU318" s="243" t="s">
        <v>81</v>
      </c>
      <c r="AV318" s="13" t="s">
        <v>79</v>
      </c>
      <c r="AW318" s="13" t="s">
        <v>33</v>
      </c>
      <c r="AX318" s="13" t="s">
        <v>72</v>
      </c>
      <c r="AY318" s="243" t="s">
        <v>138</v>
      </c>
    </row>
    <row r="319" s="14" customFormat="1">
      <c r="A319" s="14"/>
      <c r="B319" s="244"/>
      <c r="C319" s="245"/>
      <c r="D319" s="235" t="s">
        <v>149</v>
      </c>
      <c r="E319" s="246" t="s">
        <v>19</v>
      </c>
      <c r="F319" s="247" t="s">
        <v>8</v>
      </c>
      <c r="G319" s="245"/>
      <c r="H319" s="248">
        <v>15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149</v>
      </c>
      <c r="AU319" s="254" t="s">
        <v>81</v>
      </c>
      <c r="AV319" s="14" t="s">
        <v>81</v>
      </c>
      <c r="AW319" s="14" t="s">
        <v>33</v>
      </c>
      <c r="AX319" s="14" t="s">
        <v>72</v>
      </c>
      <c r="AY319" s="254" t="s">
        <v>138</v>
      </c>
    </row>
    <row r="320" s="13" customFormat="1">
      <c r="A320" s="13"/>
      <c r="B320" s="233"/>
      <c r="C320" s="234"/>
      <c r="D320" s="235" t="s">
        <v>149</v>
      </c>
      <c r="E320" s="236" t="s">
        <v>19</v>
      </c>
      <c r="F320" s="237" t="s">
        <v>484</v>
      </c>
      <c r="G320" s="234"/>
      <c r="H320" s="236" t="s">
        <v>19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149</v>
      </c>
      <c r="AU320" s="243" t="s">
        <v>81</v>
      </c>
      <c r="AV320" s="13" t="s">
        <v>79</v>
      </c>
      <c r="AW320" s="13" t="s">
        <v>33</v>
      </c>
      <c r="AX320" s="13" t="s">
        <v>72</v>
      </c>
      <c r="AY320" s="243" t="s">
        <v>138</v>
      </c>
    </row>
    <row r="321" s="14" customFormat="1">
      <c r="A321" s="14"/>
      <c r="B321" s="244"/>
      <c r="C321" s="245"/>
      <c r="D321" s="235" t="s">
        <v>149</v>
      </c>
      <c r="E321" s="246" t="s">
        <v>19</v>
      </c>
      <c r="F321" s="247" t="s">
        <v>485</v>
      </c>
      <c r="G321" s="245"/>
      <c r="H321" s="248">
        <v>131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149</v>
      </c>
      <c r="AU321" s="254" t="s">
        <v>81</v>
      </c>
      <c r="AV321" s="14" t="s">
        <v>81</v>
      </c>
      <c r="AW321" s="14" t="s">
        <v>33</v>
      </c>
      <c r="AX321" s="14" t="s">
        <v>72</v>
      </c>
      <c r="AY321" s="254" t="s">
        <v>138</v>
      </c>
    </row>
    <row r="322" s="15" customFormat="1">
      <c r="A322" s="15"/>
      <c r="B322" s="256"/>
      <c r="C322" s="257"/>
      <c r="D322" s="235" t="s">
        <v>149</v>
      </c>
      <c r="E322" s="258" t="s">
        <v>19</v>
      </c>
      <c r="F322" s="259" t="s">
        <v>193</v>
      </c>
      <c r="G322" s="257"/>
      <c r="H322" s="260">
        <v>202</v>
      </c>
      <c r="I322" s="261"/>
      <c r="J322" s="257"/>
      <c r="K322" s="257"/>
      <c r="L322" s="262"/>
      <c r="M322" s="263"/>
      <c r="N322" s="264"/>
      <c r="O322" s="264"/>
      <c r="P322" s="264"/>
      <c r="Q322" s="264"/>
      <c r="R322" s="264"/>
      <c r="S322" s="264"/>
      <c r="T322" s="26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6" t="s">
        <v>149</v>
      </c>
      <c r="AU322" s="266" t="s">
        <v>81</v>
      </c>
      <c r="AV322" s="15" t="s">
        <v>145</v>
      </c>
      <c r="AW322" s="15" t="s">
        <v>33</v>
      </c>
      <c r="AX322" s="15" t="s">
        <v>79</v>
      </c>
      <c r="AY322" s="266" t="s">
        <v>138</v>
      </c>
    </row>
    <row r="323" s="2" customFormat="1" ht="16.5" customHeight="1">
      <c r="A323" s="41"/>
      <c r="B323" s="42"/>
      <c r="C323" s="267" t="s">
        <v>486</v>
      </c>
      <c r="D323" s="267" t="s">
        <v>320</v>
      </c>
      <c r="E323" s="268" t="s">
        <v>487</v>
      </c>
      <c r="F323" s="269" t="s">
        <v>488</v>
      </c>
      <c r="G323" s="270" t="s">
        <v>217</v>
      </c>
      <c r="H323" s="271">
        <v>61.600000000000001</v>
      </c>
      <c r="I323" s="272"/>
      <c r="J323" s="273">
        <f>ROUND(I323*H323,2)</f>
        <v>0</v>
      </c>
      <c r="K323" s="269" t="s">
        <v>489</v>
      </c>
      <c r="L323" s="274"/>
      <c r="M323" s="275" t="s">
        <v>19</v>
      </c>
      <c r="N323" s="276" t="s">
        <v>43</v>
      </c>
      <c r="O323" s="87"/>
      <c r="P323" s="224">
        <f>O323*H323</f>
        <v>0</v>
      </c>
      <c r="Q323" s="224">
        <v>0.10199999999999999</v>
      </c>
      <c r="R323" s="224">
        <f>Q323*H323</f>
        <v>6.2831999999999999</v>
      </c>
      <c r="S323" s="224">
        <v>0</v>
      </c>
      <c r="T323" s="225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26" t="s">
        <v>186</v>
      </c>
      <c r="AT323" s="226" t="s">
        <v>320</v>
      </c>
      <c r="AU323" s="226" t="s">
        <v>81</v>
      </c>
      <c r="AY323" s="20" t="s">
        <v>138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20" t="s">
        <v>79</v>
      </c>
      <c r="BK323" s="227">
        <f>ROUND(I323*H323,2)</f>
        <v>0</v>
      </c>
      <c r="BL323" s="20" t="s">
        <v>145</v>
      </c>
      <c r="BM323" s="226" t="s">
        <v>490</v>
      </c>
    </row>
    <row r="324" s="14" customFormat="1">
      <c r="A324" s="14"/>
      <c r="B324" s="244"/>
      <c r="C324" s="245"/>
      <c r="D324" s="235" t="s">
        <v>149</v>
      </c>
      <c r="E324" s="245"/>
      <c r="F324" s="247" t="s">
        <v>491</v>
      </c>
      <c r="G324" s="245"/>
      <c r="H324" s="248">
        <v>61.600000000000001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149</v>
      </c>
      <c r="AU324" s="254" t="s">
        <v>81</v>
      </c>
      <c r="AV324" s="14" t="s">
        <v>81</v>
      </c>
      <c r="AW324" s="14" t="s">
        <v>4</v>
      </c>
      <c r="AX324" s="14" t="s">
        <v>79</v>
      </c>
      <c r="AY324" s="254" t="s">
        <v>138</v>
      </c>
    </row>
    <row r="325" s="2" customFormat="1" ht="24.15" customHeight="1">
      <c r="A325" s="41"/>
      <c r="B325" s="42"/>
      <c r="C325" s="267" t="s">
        <v>492</v>
      </c>
      <c r="D325" s="267" t="s">
        <v>320</v>
      </c>
      <c r="E325" s="268" t="s">
        <v>493</v>
      </c>
      <c r="F325" s="269" t="s">
        <v>494</v>
      </c>
      <c r="G325" s="270" t="s">
        <v>217</v>
      </c>
      <c r="H325" s="271">
        <v>16.5</v>
      </c>
      <c r="I325" s="272"/>
      <c r="J325" s="273">
        <f>ROUND(I325*H325,2)</f>
        <v>0</v>
      </c>
      <c r="K325" s="269" t="s">
        <v>144</v>
      </c>
      <c r="L325" s="274"/>
      <c r="M325" s="275" t="s">
        <v>19</v>
      </c>
      <c r="N325" s="276" t="s">
        <v>43</v>
      </c>
      <c r="O325" s="87"/>
      <c r="P325" s="224">
        <f>O325*H325</f>
        <v>0</v>
      </c>
      <c r="Q325" s="224">
        <v>0.048300000000000003</v>
      </c>
      <c r="R325" s="224">
        <f>Q325*H325</f>
        <v>0.79695000000000005</v>
      </c>
      <c r="S325" s="224">
        <v>0</v>
      </c>
      <c r="T325" s="225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26" t="s">
        <v>186</v>
      </c>
      <c r="AT325" s="226" t="s">
        <v>320</v>
      </c>
      <c r="AU325" s="226" t="s">
        <v>81</v>
      </c>
      <c r="AY325" s="20" t="s">
        <v>138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20" t="s">
        <v>79</v>
      </c>
      <c r="BK325" s="227">
        <f>ROUND(I325*H325,2)</f>
        <v>0</v>
      </c>
      <c r="BL325" s="20" t="s">
        <v>145</v>
      </c>
      <c r="BM325" s="226" t="s">
        <v>495</v>
      </c>
    </row>
    <row r="326" s="14" customFormat="1">
      <c r="A326" s="14"/>
      <c r="B326" s="244"/>
      <c r="C326" s="245"/>
      <c r="D326" s="235" t="s">
        <v>149</v>
      </c>
      <c r="E326" s="245"/>
      <c r="F326" s="247" t="s">
        <v>496</v>
      </c>
      <c r="G326" s="245"/>
      <c r="H326" s="248">
        <v>16.5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149</v>
      </c>
      <c r="AU326" s="254" t="s">
        <v>81</v>
      </c>
      <c r="AV326" s="14" t="s">
        <v>81</v>
      </c>
      <c r="AW326" s="14" t="s">
        <v>4</v>
      </c>
      <c r="AX326" s="14" t="s">
        <v>79</v>
      </c>
      <c r="AY326" s="254" t="s">
        <v>138</v>
      </c>
    </row>
    <row r="327" s="2" customFormat="1" ht="16.5" customHeight="1">
      <c r="A327" s="41"/>
      <c r="B327" s="42"/>
      <c r="C327" s="267" t="s">
        <v>497</v>
      </c>
      <c r="D327" s="267" t="s">
        <v>320</v>
      </c>
      <c r="E327" s="268" t="s">
        <v>498</v>
      </c>
      <c r="F327" s="269" t="s">
        <v>499</v>
      </c>
      <c r="G327" s="270" t="s">
        <v>217</v>
      </c>
      <c r="H327" s="271">
        <v>131.44999999999999</v>
      </c>
      <c r="I327" s="272"/>
      <c r="J327" s="273">
        <f>ROUND(I327*H327,2)</f>
        <v>0</v>
      </c>
      <c r="K327" s="269" t="s">
        <v>144</v>
      </c>
      <c r="L327" s="274"/>
      <c r="M327" s="275" t="s">
        <v>19</v>
      </c>
      <c r="N327" s="276" t="s">
        <v>43</v>
      </c>
      <c r="O327" s="87"/>
      <c r="P327" s="224">
        <f>O327*H327</f>
        <v>0</v>
      </c>
      <c r="Q327" s="224">
        <v>0.080000000000000002</v>
      </c>
      <c r="R327" s="224">
        <f>Q327*H327</f>
        <v>10.516</v>
      </c>
      <c r="S327" s="224">
        <v>0</v>
      </c>
      <c r="T327" s="225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26" t="s">
        <v>186</v>
      </c>
      <c r="AT327" s="226" t="s">
        <v>320</v>
      </c>
      <c r="AU327" s="226" t="s">
        <v>81</v>
      </c>
      <c r="AY327" s="20" t="s">
        <v>138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20" t="s">
        <v>79</v>
      </c>
      <c r="BK327" s="227">
        <f>ROUND(I327*H327,2)</f>
        <v>0</v>
      </c>
      <c r="BL327" s="20" t="s">
        <v>145</v>
      </c>
      <c r="BM327" s="226" t="s">
        <v>500</v>
      </c>
    </row>
    <row r="328" s="14" customFormat="1">
      <c r="A328" s="14"/>
      <c r="B328" s="244"/>
      <c r="C328" s="245"/>
      <c r="D328" s="235" t="s">
        <v>149</v>
      </c>
      <c r="E328" s="246" t="s">
        <v>19</v>
      </c>
      <c r="F328" s="247" t="s">
        <v>501</v>
      </c>
      <c r="G328" s="245"/>
      <c r="H328" s="248">
        <v>119.5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149</v>
      </c>
      <c r="AU328" s="254" t="s">
        <v>81</v>
      </c>
      <c r="AV328" s="14" t="s">
        <v>81</v>
      </c>
      <c r="AW328" s="14" t="s">
        <v>33</v>
      </c>
      <c r="AX328" s="14" t="s">
        <v>79</v>
      </c>
      <c r="AY328" s="254" t="s">
        <v>138</v>
      </c>
    </row>
    <row r="329" s="14" customFormat="1">
      <c r="A329" s="14"/>
      <c r="B329" s="244"/>
      <c r="C329" s="245"/>
      <c r="D329" s="235" t="s">
        <v>149</v>
      </c>
      <c r="E329" s="245"/>
      <c r="F329" s="247" t="s">
        <v>502</v>
      </c>
      <c r="G329" s="245"/>
      <c r="H329" s="248">
        <v>131.44999999999999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149</v>
      </c>
      <c r="AU329" s="254" t="s">
        <v>81</v>
      </c>
      <c r="AV329" s="14" t="s">
        <v>81</v>
      </c>
      <c r="AW329" s="14" t="s">
        <v>4</v>
      </c>
      <c r="AX329" s="14" t="s">
        <v>79</v>
      </c>
      <c r="AY329" s="254" t="s">
        <v>138</v>
      </c>
    </row>
    <row r="330" s="2" customFormat="1" ht="16.5" customHeight="1">
      <c r="A330" s="41"/>
      <c r="B330" s="42"/>
      <c r="C330" s="267" t="s">
        <v>503</v>
      </c>
      <c r="D330" s="267" t="s">
        <v>320</v>
      </c>
      <c r="E330" s="268" t="s">
        <v>504</v>
      </c>
      <c r="F330" s="269" t="s">
        <v>505</v>
      </c>
      <c r="G330" s="270" t="s">
        <v>217</v>
      </c>
      <c r="H330" s="271">
        <v>6.0499999999999998</v>
      </c>
      <c r="I330" s="272"/>
      <c r="J330" s="273">
        <f>ROUND(I330*H330,2)</f>
        <v>0</v>
      </c>
      <c r="K330" s="269" t="s">
        <v>489</v>
      </c>
      <c r="L330" s="274"/>
      <c r="M330" s="275" t="s">
        <v>19</v>
      </c>
      <c r="N330" s="276" t="s">
        <v>43</v>
      </c>
      <c r="O330" s="87"/>
      <c r="P330" s="224">
        <f>O330*H330</f>
        <v>0</v>
      </c>
      <c r="Q330" s="224">
        <v>0.060999999999999999</v>
      </c>
      <c r="R330" s="224">
        <f>Q330*H330</f>
        <v>0.36904999999999999</v>
      </c>
      <c r="S330" s="224">
        <v>0</v>
      </c>
      <c r="T330" s="225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26" t="s">
        <v>186</v>
      </c>
      <c r="AT330" s="226" t="s">
        <v>320</v>
      </c>
      <c r="AU330" s="226" t="s">
        <v>81</v>
      </c>
      <c r="AY330" s="20" t="s">
        <v>138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20" t="s">
        <v>79</v>
      </c>
      <c r="BK330" s="227">
        <f>ROUND(I330*H330,2)</f>
        <v>0</v>
      </c>
      <c r="BL330" s="20" t="s">
        <v>145</v>
      </c>
      <c r="BM330" s="226" t="s">
        <v>506</v>
      </c>
    </row>
    <row r="331" s="14" customFormat="1">
      <c r="A331" s="14"/>
      <c r="B331" s="244"/>
      <c r="C331" s="245"/>
      <c r="D331" s="235" t="s">
        <v>149</v>
      </c>
      <c r="E331" s="245"/>
      <c r="F331" s="247" t="s">
        <v>507</v>
      </c>
      <c r="G331" s="245"/>
      <c r="H331" s="248">
        <v>6.0499999999999998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149</v>
      </c>
      <c r="AU331" s="254" t="s">
        <v>81</v>
      </c>
      <c r="AV331" s="14" t="s">
        <v>81</v>
      </c>
      <c r="AW331" s="14" t="s">
        <v>4</v>
      </c>
      <c r="AX331" s="14" t="s">
        <v>79</v>
      </c>
      <c r="AY331" s="254" t="s">
        <v>138</v>
      </c>
    </row>
    <row r="332" s="2" customFormat="1" ht="16.5" customHeight="1">
      <c r="A332" s="41"/>
      <c r="B332" s="42"/>
      <c r="C332" s="267" t="s">
        <v>508</v>
      </c>
      <c r="D332" s="267" t="s">
        <v>320</v>
      </c>
      <c r="E332" s="268" t="s">
        <v>509</v>
      </c>
      <c r="F332" s="269" t="s">
        <v>510</v>
      </c>
      <c r="G332" s="270" t="s">
        <v>217</v>
      </c>
      <c r="H332" s="271">
        <v>2.75</v>
      </c>
      <c r="I332" s="272"/>
      <c r="J332" s="273">
        <f>ROUND(I332*H332,2)</f>
        <v>0</v>
      </c>
      <c r="K332" s="269" t="s">
        <v>489</v>
      </c>
      <c r="L332" s="274"/>
      <c r="M332" s="275" t="s">
        <v>19</v>
      </c>
      <c r="N332" s="276" t="s">
        <v>43</v>
      </c>
      <c r="O332" s="87"/>
      <c r="P332" s="224">
        <f>O332*H332</f>
        <v>0</v>
      </c>
      <c r="Q332" s="224">
        <v>0.060999999999999999</v>
      </c>
      <c r="R332" s="224">
        <f>Q332*H332</f>
        <v>0.16775000000000001</v>
      </c>
      <c r="S332" s="224">
        <v>0</v>
      </c>
      <c r="T332" s="225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26" t="s">
        <v>186</v>
      </c>
      <c r="AT332" s="226" t="s">
        <v>320</v>
      </c>
      <c r="AU332" s="226" t="s">
        <v>81</v>
      </c>
      <c r="AY332" s="20" t="s">
        <v>138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20" t="s">
        <v>79</v>
      </c>
      <c r="BK332" s="227">
        <f>ROUND(I332*H332,2)</f>
        <v>0</v>
      </c>
      <c r="BL332" s="20" t="s">
        <v>145</v>
      </c>
      <c r="BM332" s="226" t="s">
        <v>511</v>
      </c>
    </row>
    <row r="333" s="14" customFormat="1">
      <c r="A333" s="14"/>
      <c r="B333" s="244"/>
      <c r="C333" s="245"/>
      <c r="D333" s="235" t="s">
        <v>149</v>
      </c>
      <c r="E333" s="245"/>
      <c r="F333" s="247" t="s">
        <v>512</v>
      </c>
      <c r="G333" s="245"/>
      <c r="H333" s="248">
        <v>2.75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149</v>
      </c>
      <c r="AU333" s="254" t="s">
        <v>81</v>
      </c>
      <c r="AV333" s="14" t="s">
        <v>81</v>
      </c>
      <c r="AW333" s="14" t="s">
        <v>4</v>
      </c>
      <c r="AX333" s="14" t="s">
        <v>79</v>
      </c>
      <c r="AY333" s="254" t="s">
        <v>138</v>
      </c>
    </row>
    <row r="334" s="2" customFormat="1" ht="16.5" customHeight="1">
      <c r="A334" s="41"/>
      <c r="B334" s="42"/>
      <c r="C334" s="267" t="s">
        <v>513</v>
      </c>
      <c r="D334" s="267" t="s">
        <v>320</v>
      </c>
      <c r="E334" s="268" t="s">
        <v>514</v>
      </c>
      <c r="F334" s="269" t="s">
        <v>515</v>
      </c>
      <c r="G334" s="270" t="s">
        <v>217</v>
      </c>
      <c r="H334" s="271">
        <v>3.8500000000000001</v>
      </c>
      <c r="I334" s="272"/>
      <c r="J334" s="273">
        <f>ROUND(I334*H334,2)</f>
        <v>0</v>
      </c>
      <c r="K334" s="269" t="s">
        <v>489</v>
      </c>
      <c r="L334" s="274"/>
      <c r="M334" s="275" t="s">
        <v>19</v>
      </c>
      <c r="N334" s="276" t="s">
        <v>43</v>
      </c>
      <c r="O334" s="87"/>
      <c r="P334" s="224">
        <f>O334*H334</f>
        <v>0</v>
      </c>
      <c r="Q334" s="224">
        <v>0.060999999999999999</v>
      </c>
      <c r="R334" s="224">
        <f>Q334*H334</f>
        <v>0.23485</v>
      </c>
      <c r="S334" s="224">
        <v>0</v>
      </c>
      <c r="T334" s="225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26" t="s">
        <v>186</v>
      </c>
      <c r="AT334" s="226" t="s">
        <v>320</v>
      </c>
      <c r="AU334" s="226" t="s">
        <v>81</v>
      </c>
      <c r="AY334" s="20" t="s">
        <v>138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20" t="s">
        <v>79</v>
      </c>
      <c r="BK334" s="227">
        <f>ROUND(I334*H334,2)</f>
        <v>0</v>
      </c>
      <c r="BL334" s="20" t="s">
        <v>145</v>
      </c>
      <c r="BM334" s="226" t="s">
        <v>516</v>
      </c>
    </row>
    <row r="335" s="14" customFormat="1">
      <c r="A335" s="14"/>
      <c r="B335" s="244"/>
      <c r="C335" s="245"/>
      <c r="D335" s="235" t="s">
        <v>149</v>
      </c>
      <c r="E335" s="245"/>
      <c r="F335" s="247" t="s">
        <v>517</v>
      </c>
      <c r="G335" s="245"/>
      <c r="H335" s="248">
        <v>3.8500000000000001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4" t="s">
        <v>149</v>
      </c>
      <c r="AU335" s="254" t="s">
        <v>81</v>
      </c>
      <c r="AV335" s="14" t="s">
        <v>81</v>
      </c>
      <c r="AW335" s="14" t="s">
        <v>4</v>
      </c>
      <c r="AX335" s="14" t="s">
        <v>79</v>
      </c>
      <c r="AY335" s="254" t="s">
        <v>138</v>
      </c>
    </row>
    <row r="336" s="2" customFormat="1" ht="49.05" customHeight="1">
      <c r="A336" s="41"/>
      <c r="B336" s="42"/>
      <c r="C336" s="215" t="s">
        <v>518</v>
      </c>
      <c r="D336" s="215" t="s">
        <v>140</v>
      </c>
      <c r="E336" s="216" t="s">
        <v>519</v>
      </c>
      <c r="F336" s="217" t="s">
        <v>520</v>
      </c>
      <c r="G336" s="218" t="s">
        <v>217</v>
      </c>
      <c r="H336" s="219">
        <v>27</v>
      </c>
      <c r="I336" s="220"/>
      <c r="J336" s="221">
        <f>ROUND(I336*H336,2)</f>
        <v>0</v>
      </c>
      <c r="K336" s="217" t="s">
        <v>144</v>
      </c>
      <c r="L336" s="47"/>
      <c r="M336" s="222" t="s">
        <v>19</v>
      </c>
      <c r="N336" s="223" t="s">
        <v>43</v>
      </c>
      <c r="O336" s="87"/>
      <c r="P336" s="224">
        <f>O336*H336</f>
        <v>0</v>
      </c>
      <c r="Q336" s="224">
        <v>0.1295</v>
      </c>
      <c r="R336" s="224">
        <f>Q336*H336</f>
        <v>3.4965000000000002</v>
      </c>
      <c r="S336" s="224">
        <v>0</v>
      </c>
      <c r="T336" s="225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26" t="s">
        <v>145</v>
      </c>
      <c r="AT336" s="226" t="s">
        <v>140</v>
      </c>
      <c r="AU336" s="226" t="s">
        <v>81</v>
      </c>
      <c r="AY336" s="20" t="s">
        <v>138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20" t="s">
        <v>79</v>
      </c>
      <c r="BK336" s="227">
        <f>ROUND(I336*H336,2)</f>
        <v>0</v>
      </c>
      <c r="BL336" s="20" t="s">
        <v>145</v>
      </c>
      <c r="BM336" s="226" t="s">
        <v>521</v>
      </c>
    </row>
    <row r="337" s="2" customFormat="1">
      <c r="A337" s="41"/>
      <c r="B337" s="42"/>
      <c r="C337" s="43"/>
      <c r="D337" s="228" t="s">
        <v>147</v>
      </c>
      <c r="E337" s="43"/>
      <c r="F337" s="229" t="s">
        <v>522</v>
      </c>
      <c r="G337" s="43"/>
      <c r="H337" s="43"/>
      <c r="I337" s="230"/>
      <c r="J337" s="43"/>
      <c r="K337" s="43"/>
      <c r="L337" s="47"/>
      <c r="M337" s="231"/>
      <c r="N337" s="232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147</v>
      </c>
      <c r="AU337" s="20" t="s">
        <v>81</v>
      </c>
    </row>
    <row r="338" s="2" customFormat="1" ht="16.5" customHeight="1">
      <c r="A338" s="41"/>
      <c r="B338" s="42"/>
      <c r="C338" s="267" t="s">
        <v>400</v>
      </c>
      <c r="D338" s="267" t="s">
        <v>320</v>
      </c>
      <c r="E338" s="268" t="s">
        <v>523</v>
      </c>
      <c r="F338" s="269" t="s">
        <v>524</v>
      </c>
      <c r="G338" s="270" t="s">
        <v>217</v>
      </c>
      <c r="H338" s="271">
        <v>29.699999999999999</v>
      </c>
      <c r="I338" s="272"/>
      <c r="J338" s="273">
        <f>ROUND(I338*H338,2)</f>
        <v>0</v>
      </c>
      <c r="K338" s="269" t="s">
        <v>144</v>
      </c>
      <c r="L338" s="274"/>
      <c r="M338" s="275" t="s">
        <v>19</v>
      </c>
      <c r="N338" s="276" t="s">
        <v>43</v>
      </c>
      <c r="O338" s="87"/>
      <c r="P338" s="224">
        <f>O338*H338</f>
        <v>0</v>
      </c>
      <c r="Q338" s="224">
        <v>0.044999999999999998</v>
      </c>
      <c r="R338" s="224">
        <f>Q338*H338</f>
        <v>1.3365</v>
      </c>
      <c r="S338" s="224">
        <v>0</v>
      </c>
      <c r="T338" s="225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26" t="s">
        <v>186</v>
      </c>
      <c r="AT338" s="226" t="s">
        <v>320</v>
      </c>
      <c r="AU338" s="226" t="s">
        <v>81</v>
      </c>
      <c r="AY338" s="20" t="s">
        <v>138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20" t="s">
        <v>79</v>
      </c>
      <c r="BK338" s="227">
        <f>ROUND(I338*H338,2)</f>
        <v>0</v>
      </c>
      <c r="BL338" s="20" t="s">
        <v>145</v>
      </c>
      <c r="BM338" s="226" t="s">
        <v>525</v>
      </c>
    </row>
    <row r="339" s="14" customFormat="1">
      <c r="A339" s="14"/>
      <c r="B339" s="244"/>
      <c r="C339" s="245"/>
      <c r="D339" s="235" t="s">
        <v>149</v>
      </c>
      <c r="E339" s="245"/>
      <c r="F339" s="247" t="s">
        <v>526</v>
      </c>
      <c r="G339" s="245"/>
      <c r="H339" s="248">
        <v>29.699999999999999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149</v>
      </c>
      <c r="AU339" s="254" t="s">
        <v>81</v>
      </c>
      <c r="AV339" s="14" t="s">
        <v>81</v>
      </c>
      <c r="AW339" s="14" t="s">
        <v>4</v>
      </c>
      <c r="AX339" s="14" t="s">
        <v>79</v>
      </c>
      <c r="AY339" s="254" t="s">
        <v>138</v>
      </c>
    </row>
    <row r="340" s="2" customFormat="1" ht="16.5" customHeight="1">
      <c r="A340" s="41"/>
      <c r="B340" s="42"/>
      <c r="C340" s="215" t="s">
        <v>527</v>
      </c>
      <c r="D340" s="215" t="s">
        <v>140</v>
      </c>
      <c r="E340" s="216" t="s">
        <v>528</v>
      </c>
      <c r="F340" s="217" t="s">
        <v>529</v>
      </c>
      <c r="G340" s="218" t="s">
        <v>231</v>
      </c>
      <c r="H340" s="219">
        <v>8.3379999999999992</v>
      </c>
      <c r="I340" s="220"/>
      <c r="J340" s="221">
        <f>ROUND(I340*H340,2)</f>
        <v>0</v>
      </c>
      <c r="K340" s="217" t="s">
        <v>144</v>
      </c>
      <c r="L340" s="47"/>
      <c r="M340" s="222" t="s">
        <v>19</v>
      </c>
      <c r="N340" s="223" t="s">
        <v>43</v>
      </c>
      <c r="O340" s="87"/>
      <c r="P340" s="224">
        <f>O340*H340</f>
        <v>0</v>
      </c>
      <c r="Q340" s="224">
        <v>0</v>
      </c>
      <c r="R340" s="224">
        <f>Q340*H340</f>
        <v>0</v>
      </c>
      <c r="S340" s="224">
        <v>2</v>
      </c>
      <c r="T340" s="225">
        <f>S340*H340</f>
        <v>16.675999999999998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26" t="s">
        <v>145</v>
      </c>
      <c r="AT340" s="226" t="s">
        <v>140</v>
      </c>
      <c r="AU340" s="226" t="s">
        <v>81</v>
      </c>
      <c r="AY340" s="20" t="s">
        <v>138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20" t="s">
        <v>79</v>
      </c>
      <c r="BK340" s="227">
        <f>ROUND(I340*H340,2)</f>
        <v>0</v>
      </c>
      <c r="BL340" s="20" t="s">
        <v>145</v>
      </c>
      <c r="BM340" s="226" t="s">
        <v>530</v>
      </c>
    </row>
    <row r="341" s="2" customFormat="1">
      <c r="A341" s="41"/>
      <c r="B341" s="42"/>
      <c r="C341" s="43"/>
      <c r="D341" s="228" t="s">
        <v>147</v>
      </c>
      <c r="E341" s="43"/>
      <c r="F341" s="229" t="s">
        <v>531</v>
      </c>
      <c r="G341" s="43"/>
      <c r="H341" s="43"/>
      <c r="I341" s="230"/>
      <c r="J341" s="43"/>
      <c r="K341" s="43"/>
      <c r="L341" s="47"/>
      <c r="M341" s="231"/>
      <c r="N341" s="232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147</v>
      </c>
      <c r="AU341" s="20" t="s">
        <v>81</v>
      </c>
    </row>
    <row r="342" s="13" customFormat="1">
      <c r="A342" s="13"/>
      <c r="B342" s="233"/>
      <c r="C342" s="234"/>
      <c r="D342" s="235" t="s">
        <v>149</v>
      </c>
      <c r="E342" s="236" t="s">
        <v>19</v>
      </c>
      <c r="F342" s="237" t="s">
        <v>532</v>
      </c>
      <c r="G342" s="234"/>
      <c r="H342" s="236" t="s">
        <v>19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149</v>
      </c>
      <c r="AU342" s="243" t="s">
        <v>81</v>
      </c>
      <c r="AV342" s="13" t="s">
        <v>79</v>
      </c>
      <c r="AW342" s="13" t="s">
        <v>33</v>
      </c>
      <c r="AX342" s="13" t="s">
        <v>72</v>
      </c>
      <c r="AY342" s="243" t="s">
        <v>138</v>
      </c>
    </row>
    <row r="343" s="14" customFormat="1">
      <c r="A343" s="14"/>
      <c r="B343" s="244"/>
      <c r="C343" s="245"/>
      <c r="D343" s="235" t="s">
        <v>149</v>
      </c>
      <c r="E343" s="246" t="s">
        <v>19</v>
      </c>
      <c r="F343" s="247" t="s">
        <v>533</v>
      </c>
      <c r="G343" s="245"/>
      <c r="H343" s="248">
        <v>3.2000000000000002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149</v>
      </c>
      <c r="AU343" s="254" t="s">
        <v>81</v>
      </c>
      <c r="AV343" s="14" t="s">
        <v>81</v>
      </c>
      <c r="AW343" s="14" t="s">
        <v>33</v>
      </c>
      <c r="AX343" s="14" t="s">
        <v>72</v>
      </c>
      <c r="AY343" s="254" t="s">
        <v>138</v>
      </c>
    </row>
    <row r="344" s="13" customFormat="1">
      <c r="A344" s="13"/>
      <c r="B344" s="233"/>
      <c r="C344" s="234"/>
      <c r="D344" s="235" t="s">
        <v>149</v>
      </c>
      <c r="E344" s="236" t="s">
        <v>19</v>
      </c>
      <c r="F344" s="237" t="s">
        <v>534</v>
      </c>
      <c r="G344" s="234"/>
      <c r="H344" s="236" t="s">
        <v>19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149</v>
      </c>
      <c r="AU344" s="243" t="s">
        <v>81</v>
      </c>
      <c r="AV344" s="13" t="s">
        <v>79</v>
      </c>
      <c r="AW344" s="13" t="s">
        <v>33</v>
      </c>
      <c r="AX344" s="13" t="s">
        <v>72</v>
      </c>
      <c r="AY344" s="243" t="s">
        <v>138</v>
      </c>
    </row>
    <row r="345" s="14" customFormat="1">
      <c r="A345" s="14"/>
      <c r="B345" s="244"/>
      <c r="C345" s="245"/>
      <c r="D345" s="235" t="s">
        <v>149</v>
      </c>
      <c r="E345" s="246" t="s">
        <v>19</v>
      </c>
      <c r="F345" s="247" t="s">
        <v>535</v>
      </c>
      <c r="G345" s="245"/>
      <c r="H345" s="248">
        <v>1.575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149</v>
      </c>
      <c r="AU345" s="254" t="s">
        <v>81</v>
      </c>
      <c r="AV345" s="14" t="s">
        <v>81</v>
      </c>
      <c r="AW345" s="14" t="s">
        <v>33</v>
      </c>
      <c r="AX345" s="14" t="s">
        <v>72</v>
      </c>
      <c r="AY345" s="254" t="s">
        <v>138</v>
      </c>
    </row>
    <row r="346" s="13" customFormat="1">
      <c r="A346" s="13"/>
      <c r="B346" s="233"/>
      <c r="C346" s="234"/>
      <c r="D346" s="235" t="s">
        <v>149</v>
      </c>
      <c r="E346" s="236" t="s">
        <v>19</v>
      </c>
      <c r="F346" s="237" t="s">
        <v>536</v>
      </c>
      <c r="G346" s="234"/>
      <c r="H346" s="236" t="s">
        <v>19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149</v>
      </c>
      <c r="AU346" s="243" t="s">
        <v>81</v>
      </c>
      <c r="AV346" s="13" t="s">
        <v>79</v>
      </c>
      <c r="AW346" s="13" t="s">
        <v>33</v>
      </c>
      <c r="AX346" s="13" t="s">
        <v>72</v>
      </c>
      <c r="AY346" s="243" t="s">
        <v>138</v>
      </c>
    </row>
    <row r="347" s="14" customFormat="1">
      <c r="A347" s="14"/>
      <c r="B347" s="244"/>
      <c r="C347" s="245"/>
      <c r="D347" s="235" t="s">
        <v>149</v>
      </c>
      <c r="E347" s="246" t="s">
        <v>19</v>
      </c>
      <c r="F347" s="247" t="s">
        <v>537</v>
      </c>
      <c r="G347" s="245"/>
      <c r="H347" s="248">
        <v>3.5630000000000002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149</v>
      </c>
      <c r="AU347" s="254" t="s">
        <v>81</v>
      </c>
      <c r="AV347" s="14" t="s">
        <v>81</v>
      </c>
      <c r="AW347" s="14" t="s">
        <v>33</v>
      </c>
      <c r="AX347" s="14" t="s">
        <v>72</v>
      </c>
      <c r="AY347" s="254" t="s">
        <v>138</v>
      </c>
    </row>
    <row r="348" s="15" customFormat="1">
      <c r="A348" s="15"/>
      <c r="B348" s="256"/>
      <c r="C348" s="257"/>
      <c r="D348" s="235" t="s">
        <v>149</v>
      </c>
      <c r="E348" s="258" t="s">
        <v>19</v>
      </c>
      <c r="F348" s="259" t="s">
        <v>193</v>
      </c>
      <c r="G348" s="257"/>
      <c r="H348" s="260">
        <v>8.3379999999999992</v>
      </c>
      <c r="I348" s="261"/>
      <c r="J348" s="257"/>
      <c r="K348" s="257"/>
      <c r="L348" s="262"/>
      <c r="M348" s="263"/>
      <c r="N348" s="264"/>
      <c r="O348" s="264"/>
      <c r="P348" s="264"/>
      <c r="Q348" s="264"/>
      <c r="R348" s="264"/>
      <c r="S348" s="264"/>
      <c r="T348" s="26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6" t="s">
        <v>149</v>
      </c>
      <c r="AU348" s="266" t="s">
        <v>81</v>
      </c>
      <c r="AV348" s="15" t="s">
        <v>145</v>
      </c>
      <c r="AW348" s="15" t="s">
        <v>33</v>
      </c>
      <c r="AX348" s="15" t="s">
        <v>79</v>
      </c>
      <c r="AY348" s="266" t="s">
        <v>138</v>
      </c>
    </row>
    <row r="349" s="2" customFormat="1" ht="33" customHeight="1">
      <c r="A349" s="41"/>
      <c r="B349" s="42"/>
      <c r="C349" s="215" t="s">
        <v>538</v>
      </c>
      <c r="D349" s="215" t="s">
        <v>140</v>
      </c>
      <c r="E349" s="216" t="s">
        <v>539</v>
      </c>
      <c r="F349" s="217" t="s">
        <v>540</v>
      </c>
      <c r="G349" s="218" t="s">
        <v>161</v>
      </c>
      <c r="H349" s="219">
        <v>16</v>
      </c>
      <c r="I349" s="220"/>
      <c r="J349" s="221">
        <f>ROUND(I349*H349,2)</f>
        <v>0</v>
      </c>
      <c r="K349" s="217" t="s">
        <v>144</v>
      </c>
      <c r="L349" s="47"/>
      <c r="M349" s="222" t="s">
        <v>19</v>
      </c>
      <c r="N349" s="223" t="s">
        <v>43</v>
      </c>
      <c r="O349" s="87"/>
      <c r="P349" s="224">
        <f>O349*H349</f>
        <v>0</v>
      </c>
      <c r="Q349" s="224">
        <v>0</v>
      </c>
      <c r="R349" s="224">
        <f>Q349*H349</f>
        <v>0</v>
      </c>
      <c r="S349" s="224">
        <v>0.16500000000000001</v>
      </c>
      <c r="T349" s="225">
        <f>S349*H349</f>
        <v>2.6400000000000001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26" t="s">
        <v>145</v>
      </c>
      <c r="AT349" s="226" t="s">
        <v>140</v>
      </c>
      <c r="AU349" s="226" t="s">
        <v>81</v>
      </c>
      <c r="AY349" s="20" t="s">
        <v>138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20" t="s">
        <v>79</v>
      </c>
      <c r="BK349" s="227">
        <f>ROUND(I349*H349,2)</f>
        <v>0</v>
      </c>
      <c r="BL349" s="20" t="s">
        <v>145</v>
      </c>
      <c r="BM349" s="226" t="s">
        <v>541</v>
      </c>
    </row>
    <row r="350" s="2" customFormat="1">
      <c r="A350" s="41"/>
      <c r="B350" s="42"/>
      <c r="C350" s="43"/>
      <c r="D350" s="228" t="s">
        <v>147</v>
      </c>
      <c r="E350" s="43"/>
      <c r="F350" s="229" t="s">
        <v>542</v>
      </c>
      <c r="G350" s="43"/>
      <c r="H350" s="43"/>
      <c r="I350" s="230"/>
      <c r="J350" s="43"/>
      <c r="K350" s="43"/>
      <c r="L350" s="47"/>
      <c r="M350" s="231"/>
      <c r="N350" s="232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147</v>
      </c>
      <c r="AU350" s="20" t="s">
        <v>81</v>
      </c>
    </row>
    <row r="351" s="2" customFormat="1" ht="24.15" customHeight="1">
      <c r="A351" s="41"/>
      <c r="B351" s="42"/>
      <c r="C351" s="215" t="s">
        <v>543</v>
      </c>
      <c r="D351" s="215" t="s">
        <v>140</v>
      </c>
      <c r="E351" s="216" t="s">
        <v>544</v>
      </c>
      <c r="F351" s="217" t="s">
        <v>545</v>
      </c>
      <c r="G351" s="218" t="s">
        <v>217</v>
      </c>
      <c r="H351" s="219">
        <v>40</v>
      </c>
      <c r="I351" s="220"/>
      <c r="J351" s="221">
        <f>ROUND(I351*H351,2)</f>
        <v>0</v>
      </c>
      <c r="K351" s="217" t="s">
        <v>144</v>
      </c>
      <c r="L351" s="47"/>
      <c r="M351" s="222" t="s">
        <v>19</v>
      </c>
      <c r="N351" s="223" t="s">
        <v>43</v>
      </c>
      <c r="O351" s="87"/>
      <c r="P351" s="224">
        <f>O351*H351</f>
        <v>0</v>
      </c>
      <c r="Q351" s="224">
        <v>0</v>
      </c>
      <c r="R351" s="224">
        <f>Q351*H351</f>
        <v>0</v>
      </c>
      <c r="S351" s="224">
        <v>0.0092499999999999995</v>
      </c>
      <c r="T351" s="225">
        <f>S351*H351</f>
        <v>0.37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26" t="s">
        <v>145</v>
      </c>
      <c r="AT351" s="226" t="s">
        <v>140</v>
      </c>
      <c r="AU351" s="226" t="s">
        <v>81</v>
      </c>
      <c r="AY351" s="20" t="s">
        <v>138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20" t="s">
        <v>79</v>
      </c>
      <c r="BK351" s="227">
        <f>ROUND(I351*H351,2)</f>
        <v>0</v>
      </c>
      <c r="BL351" s="20" t="s">
        <v>145</v>
      </c>
      <c r="BM351" s="226" t="s">
        <v>546</v>
      </c>
    </row>
    <row r="352" s="2" customFormat="1">
      <c r="A352" s="41"/>
      <c r="B352" s="42"/>
      <c r="C352" s="43"/>
      <c r="D352" s="228" t="s">
        <v>147</v>
      </c>
      <c r="E352" s="43"/>
      <c r="F352" s="229" t="s">
        <v>547</v>
      </c>
      <c r="G352" s="43"/>
      <c r="H352" s="43"/>
      <c r="I352" s="230"/>
      <c r="J352" s="43"/>
      <c r="K352" s="43"/>
      <c r="L352" s="47"/>
      <c r="M352" s="231"/>
      <c r="N352" s="232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147</v>
      </c>
      <c r="AU352" s="20" t="s">
        <v>81</v>
      </c>
    </row>
    <row r="353" s="14" customFormat="1">
      <c r="A353" s="14"/>
      <c r="B353" s="244"/>
      <c r="C353" s="245"/>
      <c r="D353" s="235" t="s">
        <v>149</v>
      </c>
      <c r="E353" s="246" t="s">
        <v>19</v>
      </c>
      <c r="F353" s="247" t="s">
        <v>548</v>
      </c>
      <c r="G353" s="245"/>
      <c r="H353" s="248">
        <v>40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149</v>
      </c>
      <c r="AU353" s="254" t="s">
        <v>81</v>
      </c>
      <c r="AV353" s="14" t="s">
        <v>81</v>
      </c>
      <c r="AW353" s="14" t="s">
        <v>33</v>
      </c>
      <c r="AX353" s="14" t="s">
        <v>79</v>
      </c>
      <c r="AY353" s="254" t="s">
        <v>138</v>
      </c>
    </row>
    <row r="354" s="12" customFormat="1" ht="22.8" customHeight="1">
      <c r="A354" s="12"/>
      <c r="B354" s="199"/>
      <c r="C354" s="200"/>
      <c r="D354" s="201" t="s">
        <v>71</v>
      </c>
      <c r="E354" s="213" t="s">
        <v>549</v>
      </c>
      <c r="F354" s="213" t="s">
        <v>550</v>
      </c>
      <c r="G354" s="200"/>
      <c r="H354" s="200"/>
      <c r="I354" s="203"/>
      <c r="J354" s="214">
        <f>BK354</f>
        <v>0</v>
      </c>
      <c r="K354" s="200"/>
      <c r="L354" s="205"/>
      <c r="M354" s="206"/>
      <c r="N354" s="207"/>
      <c r="O354" s="207"/>
      <c r="P354" s="208">
        <f>SUM(P355:P370)</f>
        <v>0</v>
      </c>
      <c r="Q354" s="207"/>
      <c r="R354" s="208">
        <f>SUM(R355:R370)</f>
        <v>0</v>
      </c>
      <c r="S354" s="207"/>
      <c r="T354" s="209">
        <f>SUM(T355:T370)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0" t="s">
        <v>79</v>
      </c>
      <c r="AT354" s="211" t="s">
        <v>71</v>
      </c>
      <c r="AU354" s="211" t="s">
        <v>79</v>
      </c>
      <c r="AY354" s="210" t="s">
        <v>138</v>
      </c>
      <c r="BK354" s="212">
        <f>SUM(BK355:BK370)</f>
        <v>0</v>
      </c>
    </row>
    <row r="355" s="2" customFormat="1" ht="37.8" customHeight="1">
      <c r="A355" s="41"/>
      <c r="B355" s="42"/>
      <c r="C355" s="215" t="s">
        <v>551</v>
      </c>
      <c r="D355" s="215" t="s">
        <v>140</v>
      </c>
      <c r="E355" s="216" t="s">
        <v>552</v>
      </c>
      <c r="F355" s="217" t="s">
        <v>553</v>
      </c>
      <c r="G355" s="218" t="s">
        <v>308</v>
      </c>
      <c r="H355" s="219">
        <v>548.42600000000004</v>
      </c>
      <c r="I355" s="220"/>
      <c r="J355" s="221">
        <f>ROUND(I355*H355,2)</f>
        <v>0</v>
      </c>
      <c r="K355" s="217" t="s">
        <v>144</v>
      </c>
      <c r="L355" s="47"/>
      <c r="M355" s="222" t="s">
        <v>19</v>
      </c>
      <c r="N355" s="223" t="s">
        <v>43</v>
      </c>
      <c r="O355" s="87"/>
      <c r="P355" s="224">
        <f>O355*H355</f>
        <v>0</v>
      </c>
      <c r="Q355" s="224">
        <v>0</v>
      </c>
      <c r="R355" s="224">
        <f>Q355*H355</f>
        <v>0</v>
      </c>
      <c r="S355" s="224">
        <v>0</v>
      </c>
      <c r="T355" s="225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26" t="s">
        <v>145</v>
      </c>
      <c r="AT355" s="226" t="s">
        <v>140</v>
      </c>
      <c r="AU355" s="226" t="s">
        <v>81</v>
      </c>
      <c r="AY355" s="20" t="s">
        <v>138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20" t="s">
        <v>79</v>
      </c>
      <c r="BK355" s="227">
        <f>ROUND(I355*H355,2)</f>
        <v>0</v>
      </c>
      <c r="BL355" s="20" t="s">
        <v>145</v>
      </c>
      <c r="BM355" s="226" t="s">
        <v>554</v>
      </c>
    </row>
    <row r="356" s="2" customFormat="1">
      <c r="A356" s="41"/>
      <c r="B356" s="42"/>
      <c r="C356" s="43"/>
      <c r="D356" s="228" t="s">
        <v>147</v>
      </c>
      <c r="E356" s="43"/>
      <c r="F356" s="229" t="s">
        <v>555</v>
      </c>
      <c r="G356" s="43"/>
      <c r="H356" s="43"/>
      <c r="I356" s="230"/>
      <c r="J356" s="43"/>
      <c r="K356" s="43"/>
      <c r="L356" s="47"/>
      <c r="M356" s="231"/>
      <c r="N356" s="232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147</v>
      </c>
      <c r="AU356" s="20" t="s">
        <v>81</v>
      </c>
    </row>
    <row r="357" s="2" customFormat="1" ht="37.8" customHeight="1">
      <c r="A357" s="41"/>
      <c r="B357" s="42"/>
      <c r="C357" s="215" t="s">
        <v>556</v>
      </c>
      <c r="D357" s="215" t="s">
        <v>140</v>
      </c>
      <c r="E357" s="216" t="s">
        <v>557</v>
      </c>
      <c r="F357" s="217" t="s">
        <v>558</v>
      </c>
      <c r="G357" s="218" t="s">
        <v>308</v>
      </c>
      <c r="H357" s="219">
        <v>4935.8339999999998</v>
      </c>
      <c r="I357" s="220"/>
      <c r="J357" s="221">
        <f>ROUND(I357*H357,2)</f>
        <v>0</v>
      </c>
      <c r="K357" s="217" t="s">
        <v>144</v>
      </c>
      <c r="L357" s="47"/>
      <c r="M357" s="222" t="s">
        <v>19</v>
      </c>
      <c r="N357" s="223" t="s">
        <v>43</v>
      </c>
      <c r="O357" s="87"/>
      <c r="P357" s="224">
        <f>O357*H357</f>
        <v>0</v>
      </c>
      <c r="Q357" s="224">
        <v>0</v>
      </c>
      <c r="R357" s="224">
        <f>Q357*H357</f>
        <v>0</v>
      </c>
      <c r="S357" s="224">
        <v>0</v>
      </c>
      <c r="T357" s="225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26" t="s">
        <v>145</v>
      </c>
      <c r="AT357" s="226" t="s">
        <v>140</v>
      </c>
      <c r="AU357" s="226" t="s">
        <v>81</v>
      </c>
      <c r="AY357" s="20" t="s">
        <v>138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20" t="s">
        <v>79</v>
      </c>
      <c r="BK357" s="227">
        <f>ROUND(I357*H357,2)</f>
        <v>0</v>
      </c>
      <c r="BL357" s="20" t="s">
        <v>145</v>
      </c>
      <c r="BM357" s="226" t="s">
        <v>559</v>
      </c>
    </row>
    <row r="358" s="2" customFormat="1">
      <c r="A358" s="41"/>
      <c r="B358" s="42"/>
      <c r="C358" s="43"/>
      <c r="D358" s="228" t="s">
        <v>147</v>
      </c>
      <c r="E358" s="43"/>
      <c r="F358" s="229" t="s">
        <v>560</v>
      </c>
      <c r="G358" s="43"/>
      <c r="H358" s="43"/>
      <c r="I358" s="230"/>
      <c r="J358" s="43"/>
      <c r="K358" s="43"/>
      <c r="L358" s="47"/>
      <c r="M358" s="231"/>
      <c r="N358" s="232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147</v>
      </c>
      <c r="AU358" s="20" t="s">
        <v>81</v>
      </c>
    </row>
    <row r="359" s="2" customFormat="1">
      <c r="A359" s="41"/>
      <c r="B359" s="42"/>
      <c r="C359" s="43"/>
      <c r="D359" s="235" t="s">
        <v>164</v>
      </c>
      <c r="E359" s="43"/>
      <c r="F359" s="255" t="s">
        <v>266</v>
      </c>
      <c r="G359" s="43"/>
      <c r="H359" s="43"/>
      <c r="I359" s="230"/>
      <c r="J359" s="43"/>
      <c r="K359" s="43"/>
      <c r="L359" s="47"/>
      <c r="M359" s="231"/>
      <c r="N359" s="232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164</v>
      </c>
      <c r="AU359" s="20" t="s">
        <v>81</v>
      </c>
    </row>
    <row r="360" s="14" customFormat="1">
      <c r="A360" s="14"/>
      <c r="B360" s="244"/>
      <c r="C360" s="245"/>
      <c r="D360" s="235" t="s">
        <v>149</v>
      </c>
      <c r="E360" s="245"/>
      <c r="F360" s="247" t="s">
        <v>561</v>
      </c>
      <c r="G360" s="245"/>
      <c r="H360" s="248">
        <v>4935.8339999999998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149</v>
      </c>
      <c r="AU360" s="254" t="s">
        <v>81</v>
      </c>
      <c r="AV360" s="14" t="s">
        <v>81</v>
      </c>
      <c r="AW360" s="14" t="s">
        <v>4</v>
      </c>
      <c r="AX360" s="14" t="s">
        <v>79</v>
      </c>
      <c r="AY360" s="254" t="s">
        <v>138</v>
      </c>
    </row>
    <row r="361" s="2" customFormat="1" ht="24.15" customHeight="1">
      <c r="A361" s="41"/>
      <c r="B361" s="42"/>
      <c r="C361" s="215" t="s">
        <v>562</v>
      </c>
      <c r="D361" s="215" t="s">
        <v>140</v>
      </c>
      <c r="E361" s="216" t="s">
        <v>563</v>
      </c>
      <c r="F361" s="217" t="s">
        <v>564</v>
      </c>
      <c r="G361" s="218" t="s">
        <v>308</v>
      </c>
      <c r="H361" s="219">
        <v>548.42600000000004</v>
      </c>
      <c r="I361" s="220"/>
      <c r="J361" s="221">
        <f>ROUND(I361*H361,2)</f>
        <v>0</v>
      </c>
      <c r="K361" s="217" t="s">
        <v>144</v>
      </c>
      <c r="L361" s="47"/>
      <c r="M361" s="222" t="s">
        <v>19</v>
      </c>
      <c r="N361" s="223" t="s">
        <v>43</v>
      </c>
      <c r="O361" s="87"/>
      <c r="P361" s="224">
        <f>O361*H361</f>
        <v>0</v>
      </c>
      <c r="Q361" s="224">
        <v>0</v>
      </c>
      <c r="R361" s="224">
        <f>Q361*H361</f>
        <v>0</v>
      </c>
      <c r="S361" s="224">
        <v>0</v>
      </c>
      <c r="T361" s="225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26" t="s">
        <v>145</v>
      </c>
      <c r="AT361" s="226" t="s">
        <v>140</v>
      </c>
      <c r="AU361" s="226" t="s">
        <v>81</v>
      </c>
      <c r="AY361" s="20" t="s">
        <v>138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20" t="s">
        <v>79</v>
      </c>
      <c r="BK361" s="227">
        <f>ROUND(I361*H361,2)</f>
        <v>0</v>
      </c>
      <c r="BL361" s="20" t="s">
        <v>145</v>
      </c>
      <c r="BM361" s="226" t="s">
        <v>565</v>
      </c>
    </row>
    <row r="362" s="2" customFormat="1">
      <c r="A362" s="41"/>
      <c r="B362" s="42"/>
      <c r="C362" s="43"/>
      <c r="D362" s="228" t="s">
        <v>147</v>
      </c>
      <c r="E362" s="43"/>
      <c r="F362" s="229" t="s">
        <v>566</v>
      </c>
      <c r="G362" s="43"/>
      <c r="H362" s="43"/>
      <c r="I362" s="230"/>
      <c r="J362" s="43"/>
      <c r="K362" s="43"/>
      <c r="L362" s="47"/>
      <c r="M362" s="231"/>
      <c r="N362" s="232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147</v>
      </c>
      <c r="AU362" s="20" t="s">
        <v>81</v>
      </c>
    </row>
    <row r="363" s="2" customFormat="1" ht="49.05" customHeight="1">
      <c r="A363" s="41"/>
      <c r="B363" s="42"/>
      <c r="C363" s="215" t="s">
        <v>567</v>
      </c>
      <c r="D363" s="215" t="s">
        <v>140</v>
      </c>
      <c r="E363" s="216" t="s">
        <v>568</v>
      </c>
      <c r="F363" s="217" t="s">
        <v>569</v>
      </c>
      <c r="G363" s="218" t="s">
        <v>308</v>
      </c>
      <c r="H363" s="219">
        <v>9.5099999999999998</v>
      </c>
      <c r="I363" s="220"/>
      <c r="J363" s="221">
        <f>ROUND(I363*H363,2)</f>
        <v>0</v>
      </c>
      <c r="K363" s="217" t="s">
        <v>144</v>
      </c>
      <c r="L363" s="47"/>
      <c r="M363" s="222" t="s">
        <v>19</v>
      </c>
      <c r="N363" s="223" t="s">
        <v>43</v>
      </c>
      <c r="O363" s="87"/>
      <c r="P363" s="224">
        <f>O363*H363</f>
        <v>0</v>
      </c>
      <c r="Q363" s="224">
        <v>0</v>
      </c>
      <c r="R363" s="224">
        <f>Q363*H363</f>
        <v>0</v>
      </c>
      <c r="S363" s="224">
        <v>0</v>
      </c>
      <c r="T363" s="225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6" t="s">
        <v>145</v>
      </c>
      <c r="AT363" s="226" t="s">
        <v>140</v>
      </c>
      <c r="AU363" s="226" t="s">
        <v>81</v>
      </c>
      <c r="AY363" s="20" t="s">
        <v>138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20" t="s">
        <v>79</v>
      </c>
      <c r="BK363" s="227">
        <f>ROUND(I363*H363,2)</f>
        <v>0</v>
      </c>
      <c r="BL363" s="20" t="s">
        <v>145</v>
      </c>
      <c r="BM363" s="226" t="s">
        <v>570</v>
      </c>
    </row>
    <row r="364" s="2" customFormat="1">
      <c r="A364" s="41"/>
      <c r="B364" s="42"/>
      <c r="C364" s="43"/>
      <c r="D364" s="228" t="s">
        <v>147</v>
      </c>
      <c r="E364" s="43"/>
      <c r="F364" s="229" t="s">
        <v>571</v>
      </c>
      <c r="G364" s="43"/>
      <c r="H364" s="43"/>
      <c r="I364" s="230"/>
      <c r="J364" s="43"/>
      <c r="K364" s="43"/>
      <c r="L364" s="47"/>
      <c r="M364" s="231"/>
      <c r="N364" s="232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147</v>
      </c>
      <c r="AU364" s="20" t="s">
        <v>81</v>
      </c>
    </row>
    <row r="365" s="2" customFormat="1" ht="44.25" customHeight="1">
      <c r="A365" s="41"/>
      <c r="B365" s="42"/>
      <c r="C365" s="215" t="s">
        <v>572</v>
      </c>
      <c r="D365" s="215" t="s">
        <v>140</v>
      </c>
      <c r="E365" s="216" t="s">
        <v>573</v>
      </c>
      <c r="F365" s="217" t="s">
        <v>574</v>
      </c>
      <c r="G365" s="218" t="s">
        <v>308</v>
      </c>
      <c r="H365" s="219">
        <v>137.87600000000001</v>
      </c>
      <c r="I365" s="220"/>
      <c r="J365" s="221">
        <f>ROUND(I365*H365,2)</f>
        <v>0</v>
      </c>
      <c r="K365" s="217" t="s">
        <v>144</v>
      </c>
      <c r="L365" s="47"/>
      <c r="M365" s="222" t="s">
        <v>19</v>
      </c>
      <c r="N365" s="223" t="s">
        <v>43</v>
      </c>
      <c r="O365" s="87"/>
      <c r="P365" s="224">
        <f>O365*H365</f>
        <v>0</v>
      </c>
      <c r="Q365" s="224">
        <v>0</v>
      </c>
      <c r="R365" s="224">
        <f>Q365*H365</f>
        <v>0</v>
      </c>
      <c r="S365" s="224">
        <v>0</v>
      </c>
      <c r="T365" s="225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26" t="s">
        <v>145</v>
      </c>
      <c r="AT365" s="226" t="s">
        <v>140</v>
      </c>
      <c r="AU365" s="226" t="s">
        <v>81</v>
      </c>
      <c r="AY365" s="20" t="s">
        <v>138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20" t="s">
        <v>79</v>
      </c>
      <c r="BK365" s="227">
        <f>ROUND(I365*H365,2)</f>
        <v>0</v>
      </c>
      <c r="BL365" s="20" t="s">
        <v>145</v>
      </c>
      <c r="BM365" s="226" t="s">
        <v>575</v>
      </c>
    </row>
    <row r="366" s="2" customFormat="1">
      <c r="A366" s="41"/>
      <c r="B366" s="42"/>
      <c r="C366" s="43"/>
      <c r="D366" s="228" t="s">
        <v>147</v>
      </c>
      <c r="E366" s="43"/>
      <c r="F366" s="229" t="s">
        <v>576</v>
      </c>
      <c r="G366" s="43"/>
      <c r="H366" s="43"/>
      <c r="I366" s="230"/>
      <c r="J366" s="43"/>
      <c r="K366" s="43"/>
      <c r="L366" s="47"/>
      <c r="M366" s="231"/>
      <c r="N366" s="232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147</v>
      </c>
      <c r="AU366" s="20" t="s">
        <v>81</v>
      </c>
    </row>
    <row r="367" s="2" customFormat="1" ht="44.25" customHeight="1">
      <c r="A367" s="41"/>
      <c r="B367" s="42"/>
      <c r="C367" s="215" t="s">
        <v>577</v>
      </c>
      <c r="D367" s="215" t="s">
        <v>140</v>
      </c>
      <c r="E367" s="216" t="s">
        <v>578</v>
      </c>
      <c r="F367" s="217" t="s">
        <v>307</v>
      </c>
      <c r="G367" s="218" t="s">
        <v>308</v>
      </c>
      <c r="H367" s="219">
        <v>305.08999999999997</v>
      </c>
      <c r="I367" s="220"/>
      <c r="J367" s="221">
        <f>ROUND(I367*H367,2)</f>
        <v>0</v>
      </c>
      <c r="K367" s="217" t="s">
        <v>144</v>
      </c>
      <c r="L367" s="47"/>
      <c r="M367" s="222" t="s">
        <v>19</v>
      </c>
      <c r="N367" s="223" t="s">
        <v>43</v>
      </c>
      <c r="O367" s="87"/>
      <c r="P367" s="224">
        <f>O367*H367</f>
        <v>0</v>
      </c>
      <c r="Q367" s="224">
        <v>0</v>
      </c>
      <c r="R367" s="224">
        <f>Q367*H367</f>
        <v>0</v>
      </c>
      <c r="S367" s="224">
        <v>0</v>
      </c>
      <c r="T367" s="225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26" t="s">
        <v>145</v>
      </c>
      <c r="AT367" s="226" t="s">
        <v>140</v>
      </c>
      <c r="AU367" s="226" t="s">
        <v>81</v>
      </c>
      <c r="AY367" s="20" t="s">
        <v>138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20" t="s">
        <v>79</v>
      </c>
      <c r="BK367" s="227">
        <f>ROUND(I367*H367,2)</f>
        <v>0</v>
      </c>
      <c r="BL367" s="20" t="s">
        <v>145</v>
      </c>
      <c r="BM367" s="226" t="s">
        <v>579</v>
      </c>
    </row>
    <row r="368" s="2" customFormat="1">
      <c r="A368" s="41"/>
      <c r="B368" s="42"/>
      <c r="C368" s="43"/>
      <c r="D368" s="228" t="s">
        <v>147</v>
      </c>
      <c r="E368" s="43"/>
      <c r="F368" s="229" t="s">
        <v>580</v>
      </c>
      <c r="G368" s="43"/>
      <c r="H368" s="43"/>
      <c r="I368" s="230"/>
      <c r="J368" s="43"/>
      <c r="K368" s="43"/>
      <c r="L368" s="47"/>
      <c r="M368" s="231"/>
      <c r="N368" s="232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147</v>
      </c>
      <c r="AU368" s="20" t="s">
        <v>81</v>
      </c>
    </row>
    <row r="369" s="2" customFormat="1" ht="44.25" customHeight="1">
      <c r="A369" s="41"/>
      <c r="B369" s="42"/>
      <c r="C369" s="215" t="s">
        <v>581</v>
      </c>
      <c r="D369" s="215" t="s">
        <v>140</v>
      </c>
      <c r="E369" s="216" t="s">
        <v>582</v>
      </c>
      <c r="F369" s="217" t="s">
        <v>583</v>
      </c>
      <c r="G369" s="218" t="s">
        <v>308</v>
      </c>
      <c r="H369" s="219">
        <v>95.950000000000003</v>
      </c>
      <c r="I369" s="220"/>
      <c r="J369" s="221">
        <f>ROUND(I369*H369,2)</f>
        <v>0</v>
      </c>
      <c r="K369" s="217" t="s">
        <v>144</v>
      </c>
      <c r="L369" s="47"/>
      <c r="M369" s="222" t="s">
        <v>19</v>
      </c>
      <c r="N369" s="223" t="s">
        <v>43</v>
      </c>
      <c r="O369" s="87"/>
      <c r="P369" s="224">
        <f>O369*H369</f>
        <v>0</v>
      </c>
      <c r="Q369" s="224">
        <v>0</v>
      </c>
      <c r="R369" s="224">
        <f>Q369*H369</f>
        <v>0</v>
      </c>
      <c r="S369" s="224">
        <v>0</v>
      </c>
      <c r="T369" s="225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26" t="s">
        <v>145</v>
      </c>
      <c r="AT369" s="226" t="s">
        <v>140</v>
      </c>
      <c r="AU369" s="226" t="s">
        <v>81</v>
      </c>
      <c r="AY369" s="20" t="s">
        <v>138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20" t="s">
        <v>79</v>
      </c>
      <c r="BK369" s="227">
        <f>ROUND(I369*H369,2)</f>
        <v>0</v>
      </c>
      <c r="BL369" s="20" t="s">
        <v>145</v>
      </c>
      <c r="BM369" s="226" t="s">
        <v>584</v>
      </c>
    </row>
    <row r="370" s="2" customFormat="1">
      <c r="A370" s="41"/>
      <c r="B370" s="42"/>
      <c r="C370" s="43"/>
      <c r="D370" s="228" t="s">
        <v>147</v>
      </c>
      <c r="E370" s="43"/>
      <c r="F370" s="229" t="s">
        <v>585</v>
      </c>
      <c r="G370" s="43"/>
      <c r="H370" s="43"/>
      <c r="I370" s="230"/>
      <c r="J370" s="43"/>
      <c r="K370" s="43"/>
      <c r="L370" s="47"/>
      <c r="M370" s="231"/>
      <c r="N370" s="232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147</v>
      </c>
      <c r="AU370" s="20" t="s">
        <v>81</v>
      </c>
    </row>
    <row r="371" s="12" customFormat="1" ht="22.8" customHeight="1">
      <c r="A371" s="12"/>
      <c r="B371" s="199"/>
      <c r="C371" s="200"/>
      <c r="D371" s="201" t="s">
        <v>71</v>
      </c>
      <c r="E371" s="213" t="s">
        <v>586</v>
      </c>
      <c r="F371" s="213" t="s">
        <v>587</v>
      </c>
      <c r="G371" s="200"/>
      <c r="H371" s="200"/>
      <c r="I371" s="203"/>
      <c r="J371" s="214">
        <f>BK371</f>
        <v>0</v>
      </c>
      <c r="K371" s="200"/>
      <c r="L371" s="205"/>
      <c r="M371" s="206"/>
      <c r="N371" s="207"/>
      <c r="O371" s="207"/>
      <c r="P371" s="208">
        <f>SUM(P372:P373)</f>
        <v>0</v>
      </c>
      <c r="Q371" s="207"/>
      <c r="R371" s="208">
        <f>SUM(R372:R373)</f>
        <v>0</v>
      </c>
      <c r="S371" s="207"/>
      <c r="T371" s="209">
        <f>SUM(T372:T373)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10" t="s">
        <v>79</v>
      </c>
      <c r="AT371" s="211" t="s">
        <v>71</v>
      </c>
      <c r="AU371" s="211" t="s">
        <v>79</v>
      </c>
      <c r="AY371" s="210" t="s">
        <v>138</v>
      </c>
      <c r="BK371" s="212">
        <f>SUM(BK372:BK373)</f>
        <v>0</v>
      </c>
    </row>
    <row r="372" s="2" customFormat="1" ht="37.8" customHeight="1">
      <c r="A372" s="41"/>
      <c r="B372" s="42"/>
      <c r="C372" s="215" t="s">
        <v>588</v>
      </c>
      <c r="D372" s="215" t="s">
        <v>140</v>
      </c>
      <c r="E372" s="216" t="s">
        <v>589</v>
      </c>
      <c r="F372" s="217" t="s">
        <v>590</v>
      </c>
      <c r="G372" s="218" t="s">
        <v>308</v>
      </c>
      <c r="H372" s="219">
        <v>261.26400000000001</v>
      </c>
      <c r="I372" s="220"/>
      <c r="J372" s="221">
        <f>ROUND(I372*H372,2)</f>
        <v>0</v>
      </c>
      <c r="K372" s="217" t="s">
        <v>144</v>
      </c>
      <c r="L372" s="47"/>
      <c r="M372" s="222" t="s">
        <v>19</v>
      </c>
      <c r="N372" s="223" t="s">
        <v>43</v>
      </c>
      <c r="O372" s="87"/>
      <c r="P372" s="224">
        <f>O372*H372</f>
        <v>0</v>
      </c>
      <c r="Q372" s="224">
        <v>0</v>
      </c>
      <c r="R372" s="224">
        <f>Q372*H372</f>
        <v>0</v>
      </c>
      <c r="S372" s="224">
        <v>0</v>
      </c>
      <c r="T372" s="225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26" t="s">
        <v>145</v>
      </c>
      <c r="AT372" s="226" t="s">
        <v>140</v>
      </c>
      <c r="AU372" s="226" t="s">
        <v>81</v>
      </c>
      <c r="AY372" s="20" t="s">
        <v>138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20" t="s">
        <v>79</v>
      </c>
      <c r="BK372" s="227">
        <f>ROUND(I372*H372,2)</f>
        <v>0</v>
      </c>
      <c r="BL372" s="20" t="s">
        <v>145</v>
      </c>
      <c r="BM372" s="226" t="s">
        <v>591</v>
      </c>
    </row>
    <row r="373" s="2" customFormat="1">
      <c r="A373" s="41"/>
      <c r="B373" s="42"/>
      <c r="C373" s="43"/>
      <c r="D373" s="228" t="s">
        <v>147</v>
      </c>
      <c r="E373" s="43"/>
      <c r="F373" s="229" t="s">
        <v>592</v>
      </c>
      <c r="G373" s="43"/>
      <c r="H373" s="43"/>
      <c r="I373" s="230"/>
      <c r="J373" s="43"/>
      <c r="K373" s="43"/>
      <c r="L373" s="47"/>
      <c r="M373" s="277"/>
      <c r="N373" s="278"/>
      <c r="O373" s="279"/>
      <c r="P373" s="279"/>
      <c r="Q373" s="279"/>
      <c r="R373" s="279"/>
      <c r="S373" s="279"/>
      <c r="T373" s="280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147</v>
      </c>
      <c r="AU373" s="20" t="s">
        <v>81</v>
      </c>
    </row>
    <row r="374" s="2" customFormat="1" ht="6.96" customHeight="1">
      <c r="A374" s="41"/>
      <c r="B374" s="62"/>
      <c r="C374" s="63"/>
      <c r="D374" s="63"/>
      <c r="E374" s="63"/>
      <c r="F374" s="63"/>
      <c r="G374" s="63"/>
      <c r="H374" s="63"/>
      <c r="I374" s="63"/>
      <c r="J374" s="63"/>
      <c r="K374" s="63"/>
      <c r="L374" s="47"/>
      <c r="M374" s="41"/>
      <c r="O374" s="41"/>
      <c r="P374" s="41"/>
      <c r="Q374" s="41"/>
      <c r="R374" s="41"/>
      <c r="S374" s="41"/>
      <c r="T374" s="41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</row>
  </sheetData>
  <sheetProtection sheet="1" autoFilter="0" formatColumns="0" formatRows="0" objects="1" scenarios="1" spinCount="100000" saltValue="vBat3iTtoIS1s6tGht8Ty1/XAhRNQZoSaB2qwAi/txUGJR0kkBukKQIuJ2u2y+73LovWBbH4CS1jkrZbW+WW0g==" hashValue="n8TvdIIYinb9DnQxK/ne3/cJYdM5Q0ruPUmzZnaG9SlmHaBI5sfqJ/OSIxvNpHpFPtqw0BCLuvgoW9LvmQzAtg==" algorithmName="SHA-512" password="CC35"/>
  <autoFilter ref="C91:K37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2_01/111151121"/>
    <hyperlink ref="F100" r:id="rId2" display="https://podminky.urs.cz/item/CS_URS_2022_01/111251101"/>
    <hyperlink ref="F104" r:id="rId3" display="https://podminky.urs.cz/item/CS_URS_2022_01/112151113"/>
    <hyperlink ref="F107" r:id="rId4" display="https://podminky.urs.cz/item/CS_URS_2022_01/112151114"/>
    <hyperlink ref="F110" r:id="rId5" display="https://podminky.urs.cz/item/CS_URS_2022_01/112201113"/>
    <hyperlink ref="F112" r:id="rId6" display="https://podminky.urs.cz/item/CS_URS_2022_01/112201114"/>
    <hyperlink ref="F114" r:id="rId7" display="https://podminky.urs.cz/item/CS_URS_2022_01/113106171"/>
    <hyperlink ref="F118" r:id="rId8" display="https://podminky.urs.cz/item/CS_URS_2022_01/113107212"/>
    <hyperlink ref="F125" r:id="rId9" display="https://podminky.urs.cz/item/CS_URS_2022_01/113107222"/>
    <hyperlink ref="F132" r:id="rId10" display="https://podminky.urs.cz/item/CS_URS_2022_01/113107230"/>
    <hyperlink ref="F136" r:id="rId11" display="https://podminky.urs.cz/item/CS_URS_2022_01/113107241"/>
    <hyperlink ref="F138" r:id="rId12" display="https://podminky.urs.cz/item/CS_URS_2022_01/113154122"/>
    <hyperlink ref="F140" r:id="rId13" display="https://podminky.urs.cz/item/CS_URS_2022_01/113202111"/>
    <hyperlink ref="F144" r:id="rId14" display="https://podminky.urs.cz/item/CS_URS_2022_01/121151123"/>
    <hyperlink ref="F148" r:id="rId15" display="https://podminky.urs.cz/item/CS_URS_2022_01/122252204"/>
    <hyperlink ref="F152" r:id="rId16" display="https://podminky.urs.cz/item/CS_URS_2022_01/132251101"/>
    <hyperlink ref="F156" r:id="rId17" display="https://podminky.urs.cz/item/CS_URS_2022_01/162201402"/>
    <hyperlink ref="F158" r:id="rId18" display="https://podminky.urs.cz/item/CS_URS_2022_01/162201412"/>
    <hyperlink ref="F160" r:id="rId19" display="https://podminky.urs.cz/item/CS_URS_2022_01/162201422"/>
    <hyperlink ref="F162" r:id="rId20" display="https://podminky.urs.cz/item/CS_URS_2022_01/162301501"/>
    <hyperlink ref="F164" r:id="rId21" display="https://podminky.urs.cz/item/CS_URS_2022_01/162301932"/>
    <hyperlink ref="F168" r:id="rId22" display="https://podminky.urs.cz/item/CS_URS_2022_01/162301952"/>
    <hyperlink ref="F172" r:id="rId23" display="https://podminky.urs.cz/item/CS_URS_2022_01/162301972"/>
    <hyperlink ref="F176" r:id="rId24" display="https://podminky.urs.cz/item/CS_URS_2022_01/162301981"/>
    <hyperlink ref="F180" r:id="rId25" display="https://podminky.urs.cz/item/CS_URS_2022_01/162751117"/>
    <hyperlink ref="F183" r:id="rId26" display="https://podminky.urs.cz/item/CS_URS_2022_01/167151111"/>
    <hyperlink ref="F185" r:id="rId27" display="https://podminky.urs.cz/item/CS_URS_2022_01/167151121"/>
    <hyperlink ref="F187" r:id="rId28" display="https://podminky.urs.cz/item/CS_URS_2022_01/171201201"/>
    <hyperlink ref="F189" r:id="rId29" display="https://podminky.urs.cz/item/CS_URS_2022_01/171201231"/>
    <hyperlink ref="F193" r:id="rId30" display="https://podminky.urs.cz/item/CS_URS_2022_01/174151101"/>
    <hyperlink ref="F199" r:id="rId31" display="https://podminky.urs.cz/item/CS_URS_2022_01/181411121"/>
    <hyperlink ref="F205" r:id="rId32" display="https://podminky.urs.cz/item/CS_URS_2022_01/181951112"/>
    <hyperlink ref="F214" r:id="rId33" display="https://podminky.urs.cz/item/CS_URS_2022_01/182303111"/>
    <hyperlink ref="F222" r:id="rId34" display="https://podminky.urs.cz/item/CS_URS_2022_01/185803111"/>
    <hyperlink ref="F224" r:id="rId35" display="https://podminky.urs.cz/item/CS_URS_2022_01/185803211"/>
    <hyperlink ref="F227" r:id="rId36" display="https://podminky.urs.cz/item/CS_URS_2022_01/212752701"/>
    <hyperlink ref="F229" r:id="rId37" display="https://podminky.urs.cz/item/CS_URS_2022_01/274313711"/>
    <hyperlink ref="F243" r:id="rId38" display="https://podminky.urs.cz/item/CS_URS_2022_01/564201111"/>
    <hyperlink ref="F252" r:id="rId39" display="https://podminky.urs.cz/item/CS_URS_2022_01/564851111"/>
    <hyperlink ref="F256" r:id="rId40" display="https://podminky.urs.cz/item/CS_URS_2022_01/564861111"/>
    <hyperlink ref="F264" r:id="rId41" display="https://podminky.urs.cz/item/CS_URS_2022_01/564871116"/>
    <hyperlink ref="F271" r:id="rId42" display="https://podminky.urs.cz/item/CS_URS_2022_01/565155111"/>
    <hyperlink ref="F275" r:id="rId43" display="https://podminky.urs.cz/item/CS_URS_2022_01/573191111"/>
    <hyperlink ref="F279" r:id="rId44" display="https://podminky.urs.cz/item/CS_URS_2022_01/573211108"/>
    <hyperlink ref="F283" r:id="rId45" display="https://podminky.urs.cz/item/CS_URS_2022_01/577134131"/>
    <hyperlink ref="F287" r:id="rId46" display="https://podminky.urs.cz/item/CS_URS_2022_01/596211253"/>
    <hyperlink ref="F295" r:id="rId47" display="https://podminky.urs.cz/item/CS_URS_2022_01/596212212"/>
    <hyperlink ref="F308" r:id="rId48" display="https://podminky.urs.cz/item/CS_URS_2022_01/596212214"/>
    <hyperlink ref="F315" r:id="rId49" display="https://podminky.urs.cz/item/CS_URS_2022_01/916131213"/>
    <hyperlink ref="F337" r:id="rId50" display="https://podminky.urs.cz/item/CS_URS_2022_01/916231213"/>
    <hyperlink ref="F341" r:id="rId51" display="https://podminky.urs.cz/item/CS_URS_2022_01/961044111"/>
    <hyperlink ref="F350" r:id="rId52" display="https://podminky.urs.cz/item/CS_URS_2022_01/966071711"/>
    <hyperlink ref="F352" r:id="rId53" display="https://podminky.urs.cz/item/CS_URS_2022_01/966072811"/>
    <hyperlink ref="F356" r:id="rId54" display="https://podminky.urs.cz/item/CS_URS_2022_01/997221551"/>
    <hyperlink ref="F358" r:id="rId55" display="https://podminky.urs.cz/item/CS_URS_2022_01/997221559"/>
    <hyperlink ref="F362" r:id="rId56" display="https://podminky.urs.cz/item/CS_URS_2022_01/997221611"/>
    <hyperlink ref="F364" r:id="rId57" display="https://podminky.urs.cz/item/CS_URS_2022_01/997013871"/>
    <hyperlink ref="F366" r:id="rId58" display="https://podminky.urs.cz/item/CS_URS_2022_01/997221861"/>
    <hyperlink ref="F368" r:id="rId59" display="https://podminky.urs.cz/item/CS_URS_2022_01/997221873"/>
    <hyperlink ref="F370" r:id="rId60" display="https://podminky.urs.cz/item/CS_URS_2022_01/997221875"/>
    <hyperlink ref="F373" r:id="rId61" display="https://podminky.urs.cz/item/CS_URS_2022_01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107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Parkoviště za školou, ul. V Zálomu</v>
      </c>
      <c r="F7" s="145"/>
      <c r="G7" s="145"/>
      <c r="H7" s="145"/>
      <c r="L7" s="23"/>
    </row>
    <row r="8" s="1" customFormat="1" ht="12" customHeight="1">
      <c r="B8" s="23"/>
      <c r="D8" s="145" t="s">
        <v>108</v>
      </c>
      <c r="L8" s="23"/>
    </row>
    <row r="9" s="2" customFormat="1" ht="16.5" customHeight="1">
      <c r="A9" s="41"/>
      <c r="B9" s="47"/>
      <c r="C9" s="41"/>
      <c r="D9" s="41"/>
      <c r="E9" s="146" t="s">
        <v>109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110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593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22. 4. 2022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19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5" t="s">
        <v>28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">
        <v>19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32</v>
      </c>
      <c r="F23" s="41"/>
      <c r="G23" s="41"/>
      <c r="H23" s="41"/>
      <c r="I23" s="145" t="s">
        <v>28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34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28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71.25" customHeight="1">
      <c r="A29" s="150"/>
      <c r="B29" s="151"/>
      <c r="C29" s="150"/>
      <c r="D29" s="150"/>
      <c r="E29" s="152" t="s">
        <v>37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ROUND(J89,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ROUND((SUM(BE89:BE142)),  2)</f>
        <v>0</v>
      </c>
      <c r="G35" s="41"/>
      <c r="H35" s="41"/>
      <c r="I35" s="160">
        <v>0.20999999999999999</v>
      </c>
      <c r="J35" s="159">
        <f>ROUND(((SUM(BE89:BE142))*I35),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ROUND((SUM(BF89:BF142)),  2)</f>
        <v>0</v>
      </c>
      <c r="G36" s="41"/>
      <c r="H36" s="41"/>
      <c r="I36" s="160">
        <v>0.14999999999999999</v>
      </c>
      <c r="J36" s="159">
        <f>ROUND(((SUM(BF89:BF142))*I36),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ROUND((SUM(BG89:BG142)),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ROUND((SUM(BH89:BH142)),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ROUND((SUM(BI89:BI142)),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112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Parkoviště za školou, ul. V Zálomu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108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109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110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101.2 - Místní komunikace - sanace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ul. V Zálomu</v>
      </c>
      <c r="G56" s="43"/>
      <c r="H56" s="43"/>
      <c r="I56" s="35" t="s">
        <v>23</v>
      </c>
      <c r="J56" s="75" t="str">
        <f>IF(J14="","",J14)</f>
        <v>22. 4. 2022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Statutární město Ostrava, MO Ostrava - Jih</v>
      </c>
      <c r="G58" s="43"/>
      <c r="H58" s="43"/>
      <c r="I58" s="35" t="s">
        <v>31</v>
      </c>
      <c r="J58" s="39" t="str">
        <f>E23</f>
        <v>Dopravní projekce Bojko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113</v>
      </c>
      <c r="D61" s="174"/>
      <c r="E61" s="174"/>
      <c r="F61" s="174"/>
      <c r="G61" s="174"/>
      <c r="H61" s="174"/>
      <c r="I61" s="174"/>
      <c r="J61" s="175" t="s">
        <v>114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J89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115</v>
      </c>
    </row>
    <row r="64" s="9" customFormat="1" ht="24.96" customHeight="1">
      <c r="A64" s="9"/>
      <c r="B64" s="177"/>
      <c r="C64" s="178"/>
      <c r="D64" s="179" t="s">
        <v>116</v>
      </c>
      <c r="E64" s="180"/>
      <c r="F64" s="180"/>
      <c r="G64" s="180"/>
      <c r="H64" s="180"/>
      <c r="I64" s="180"/>
      <c r="J64" s="181">
        <f>J90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117</v>
      </c>
      <c r="E65" s="185"/>
      <c r="F65" s="185"/>
      <c r="G65" s="185"/>
      <c r="H65" s="185"/>
      <c r="I65" s="185"/>
      <c r="J65" s="186">
        <f>J91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119</v>
      </c>
      <c r="E66" s="185"/>
      <c r="F66" s="185"/>
      <c r="G66" s="185"/>
      <c r="H66" s="185"/>
      <c r="I66" s="185"/>
      <c r="J66" s="186">
        <f>J122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120</v>
      </c>
      <c r="E67" s="185"/>
      <c r="F67" s="185"/>
      <c r="G67" s="185"/>
      <c r="H67" s="185"/>
      <c r="I67" s="185"/>
      <c r="J67" s="186">
        <f>J132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123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72" t="str">
        <f>E7</f>
        <v>Parkoviště za školou, ul. V Zálomu</v>
      </c>
      <c r="F77" s="35"/>
      <c r="G77" s="35"/>
      <c r="H77" s="35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1" customFormat="1" ht="12" customHeight="1">
      <c r="B78" s="24"/>
      <c r="C78" s="35" t="s">
        <v>108</v>
      </c>
      <c r="D78" s="25"/>
      <c r="E78" s="25"/>
      <c r="F78" s="25"/>
      <c r="G78" s="25"/>
      <c r="H78" s="25"/>
      <c r="I78" s="25"/>
      <c r="J78" s="25"/>
      <c r="K78" s="25"/>
      <c r="L78" s="23"/>
    </row>
    <row r="79" s="2" customFormat="1" ht="16.5" customHeight="1">
      <c r="A79" s="41"/>
      <c r="B79" s="42"/>
      <c r="C79" s="43"/>
      <c r="D79" s="43"/>
      <c r="E79" s="172" t="s">
        <v>109</v>
      </c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110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E11</f>
        <v>SO 101.2 - Místní komunikace - sanace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F14</f>
        <v>ul. V Zálomu</v>
      </c>
      <c r="G83" s="43"/>
      <c r="H83" s="43"/>
      <c r="I83" s="35" t="s">
        <v>23</v>
      </c>
      <c r="J83" s="75" t="str">
        <f>IF(J14="","",J14)</f>
        <v>22. 4. 2022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5.65" customHeight="1">
      <c r="A85" s="41"/>
      <c r="B85" s="42"/>
      <c r="C85" s="35" t="s">
        <v>25</v>
      </c>
      <c r="D85" s="43"/>
      <c r="E85" s="43"/>
      <c r="F85" s="30" t="str">
        <f>E17</f>
        <v>Statutární město Ostrava, MO Ostrava - Jih</v>
      </c>
      <c r="G85" s="43"/>
      <c r="H85" s="43"/>
      <c r="I85" s="35" t="s">
        <v>31</v>
      </c>
      <c r="J85" s="39" t="str">
        <f>E23</f>
        <v>Dopravní projekce Bojko s.r.o.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29</v>
      </c>
      <c r="D86" s="43"/>
      <c r="E86" s="43"/>
      <c r="F86" s="30" t="str">
        <f>IF(E20="","",E20)</f>
        <v>Vyplň údaj</v>
      </c>
      <c r="G86" s="43"/>
      <c r="H86" s="43"/>
      <c r="I86" s="35" t="s">
        <v>34</v>
      </c>
      <c r="J86" s="39" t="str">
        <f>E26</f>
        <v xml:space="preserve"> 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8"/>
      <c r="B88" s="189"/>
      <c r="C88" s="190" t="s">
        <v>124</v>
      </c>
      <c r="D88" s="191" t="s">
        <v>57</v>
      </c>
      <c r="E88" s="191" t="s">
        <v>53</v>
      </c>
      <c r="F88" s="191" t="s">
        <v>54</v>
      </c>
      <c r="G88" s="191" t="s">
        <v>125</v>
      </c>
      <c r="H88" s="191" t="s">
        <v>126</v>
      </c>
      <c r="I88" s="191" t="s">
        <v>127</v>
      </c>
      <c r="J88" s="191" t="s">
        <v>114</v>
      </c>
      <c r="K88" s="192" t="s">
        <v>128</v>
      </c>
      <c r="L88" s="193"/>
      <c r="M88" s="95" t="s">
        <v>19</v>
      </c>
      <c r="N88" s="96" t="s">
        <v>42</v>
      </c>
      <c r="O88" s="96" t="s">
        <v>129</v>
      </c>
      <c r="P88" s="96" t="s">
        <v>130</v>
      </c>
      <c r="Q88" s="96" t="s">
        <v>131</v>
      </c>
      <c r="R88" s="96" t="s">
        <v>132</v>
      </c>
      <c r="S88" s="96" t="s">
        <v>133</v>
      </c>
      <c r="T88" s="97" t="s">
        <v>134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1"/>
      <c r="B89" s="42"/>
      <c r="C89" s="102" t="s">
        <v>135</v>
      </c>
      <c r="D89" s="43"/>
      <c r="E89" s="43"/>
      <c r="F89" s="43"/>
      <c r="G89" s="43"/>
      <c r="H89" s="43"/>
      <c r="I89" s="43"/>
      <c r="J89" s="194">
        <f>BK89</f>
        <v>0</v>
      </c>
      <c r="K89" s="43"/>
      <c r="L89" s="47"/>
      <c r="M89" s="98"/>
      <c r="N89" s="195"/>
      <c r="O89" s="99"/>
      <c r="P89" s="196">
        <f>P90</f>
        <v>0</v>
      </c>
      <c r="Q89" s="99"/>
      <c r="R89" s="196">
        <f>R90</f>
        <v>0.67352999999999996</v>
      </c>
      <c r="S89" s="99"/>
      <c r="T89" s="197">
        <f>T90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71</v>
      </c>
      <c r="AU89" s="20" t="s">
        <v>115</v>
      </c>
      <c r="BK89" s="198">
        <f>BK90</f>
        <v>0</v>
      </c>
    </row>
    <row r="90" s="12" customFormat="1" ht="25.92" customHeight="1">
      <c r="A90" s="12"/>
      <c r="B90" s="199"/>
      <c r="C90" s="200"/>
      <c r="D90" s="201" t="s">
        <v>71</v>
      </c>
      <c r="E90" s="202" t="s">
        <v>136</v>
      </c>
      <c r="F90" s="202" t="s">
        <v>137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P91+P122+P132</f>
        <v>0</v>
      </c>
      <c r="Q90" s="207"/>
      <c r="R90" s="208">
        <f>R91+R122+R132</f>
        <v>0.67352999999999996</v>
      </c>
      <c r="S90" s="207"/>
      <c r="T90" s="209">
        <f>T91+T122+T132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79</v>
      </c>
      <c r="AT90" s="211" t="s">
        <v>71</v>
      </c>
      <c r="AU90" s="211" t="s">
        <v>72</v>
      </c>
      <c r="AY90" s="210" t="s">
        <v>138</v>
      </c>
      <c r="BK90" s="212">
        <f>BK91+BK122+BK132</f>
        <v>0</v>
      </c>
    </row>
    <row r="91" s="12" customFormat="1" ht="22.8" customHeight="1">
      <c r="A91" s="12"/>
      <c r="B91" s="199"/>
      <c r="C91" s="200"/>
      <c r="D91" s="201" t="s">
        <v>71</v>
      </c>
      <c r="E91" s="213" t="s">
        <v>79</v>
      </c>
      <c r="F91" s="213" t="s">
        <v>139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SUM(P92:P121)</f>
        <v>0</v>
      </c>
      <c r="Q91" s="207"/>
      <c r="R91" s="208">
        <f>SUM(R92:R121)</f>
        <v>0</v>
      </c>
      <c r="S91" s="207"/>
      <c r="T91" s="209">
        <f>SUM(T92:T121)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79</v>
      </c>
      <c r="AT91" s="211" t="s">
        <v>71</v>
      </c>
      <c r="AU91" s="211" t="s">
        <v>79</v>
      </c>
      <c r="AY91" s="210" t="s">
        <v>138</v>
      </c>
      <c r="BK91" s="212">
        <f>SUM(BK92:BK121)</f>
        <v>0</v>
      </c>
    </row>
    <row r="92" s="2" customFormat="1" ht="37.8" customHeight="1">
      <c r="A92" s="41"/>
      <c r="B92" s="42"/>
      <c r="C92" s="215" t="s">
        <v>79</v>
      </c>
      <c r="D92" s="215" t="s">
        <v>140</v>
      </c>
      <c r="E92" s="216" t="s">
        <v>229</v>
      </c>
      <c r="F92" s="217" t="s">
        <v>230</v>
      </c>
      <c r="G92" s="218" t="s">
        <v>231</v>
      </c>
      <c r="H92" s="219">
        <v>180</v>
      </c>
      <c r="I92" s="220"/>
      <c r="J92" s="221">
        <f>ROUND(I92*H92,2)</f>
        <v>0</v>
      </c>
      <c r="K92" s="217" t="s">
        <v>144</v>
      </c>
      <c r="L92" s="47"/>
      <c r="M92" s="222" t="s">
        <v>19</v>
      </c>
      <c r="N92" s="223" t="s">
        <v>43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145</v>
      </c>
      <c r="AT92" s="226" t="s">
        <v>140</v>
      </c>
      <c r="AU92" s="226" t="s">
        <v>81</v>
      </c>
      <c r="AY92" s="20" t="s">
        <v>138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79</v>
      </c>
      <c r="BK92" s="227">
        <f>ROUND(I92*H92,2)</f>
        <v>0</v>
      </c>
      <c r="BL92" s="20" t="s">
        <v>145</v>
      </c>
      <c r="BM92" s="226" t="s">
        <v>594</v>
      </c>
    </row>
    <row r="93" s="2" customFormat="1">
      <c r="A93" s="41"/>
      <c r="B93" s="42"/>
      <c r="C93" s="43"/>
      <c r="D93" s="228" t="s">
        <v>147</v>
      </c>
      <c r="E93" s="43"/>
      <c r="F93" s="229" t="s">
        <v>233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147</v>
      </c>
      <c r="AU93" s="20" t="s">
        <v>81</v>
      </c>
    </row>
    <row r="94" s="13" customFormat="1">
      <c r="A94" s="13"/>
      <c r="B94" s="233"/>
      <c r="C94" s="234"/>
      <c r="D94" s="235" t="s">
        <v>149</v>
      </c>
      <c r="E94" s="236" t="s">
        <v>19</v>
      </c>
      <c r="F94" s="237" t="s">
        <v>341</v>
      </c>
      <c r="G94" s="234"/>
      <c r="H94" s="236" t="s">
        <v>19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149</v>
      </c>
      <c r="AU94" s="243" t="s">
        <v>81</v>
      </c>
      <c r="AV94" s="13" t="s">
        <v>79</v>
      </c>
      <c r="AW94" s="13" t="s">
        <v>33</v>
      </c>
      <c r="AX94" s="13" t="s">
        <v>72</v>
      </c>
      <c r="AY94" s="243" t="s">
        <v>138</v>
      </c>
    </row>
    <row r="95" s="14" customFormat="1">
      <c r="A95" s="14"/>
      <c r="B95" s="244"/>
      <c r="C95" s="245"/>
      <c r="D95" s="235" t="s">
        <v>149</v>
      </c>
      <c r="E95" s="246" t="s">
        <v>19</v>
      </c>
      <c r="F95" s="247" t="s">
        <v>595</v>
      </c>
      <c r="G95" s="245"/>
      <c r="H95" s="248">
        <v>82.5</v>
      </c>
      <c r="I95" s="249"/>
      <c r="J95" s="245"/>
      <c r="K95" s="245"/>
      <c r="L95" s="250"/>
      <c r="M95" s="251"/>
      <c r="N95" s="252"/>
      <c r="O95" s="252"/>
      <c r="P95" s="252"/>
      <c r="Q95" s="252"/>
      <c r="R95" s="252"/>
      <c r="S95" s="252"/>
      <c r="T95" s="25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4" t="s">
        <v>149</v>
      </c>
      <c r="AU95" s="254" t="s">
        <v>81</v>
      </c>
      <c r="AV95" s="14" t="s">
        <v>81</v>
      </c>
      <c r="AW95" s="14" t="s">
        <v>33</v>
      </c>
      <c r="AX95" s="14" t="s">
        <v>72</v>
      </c>
      <c r="AY95" s="254" t="s">
        <v>138</v>
      </c>
    </row>
    <row r="96" s="13" customFormat="1">
      <c r="A96" s="13"/>
      <c r="B96" s="233"/>
      <c r="C96" s="234"/>
      <c r="D96" s="235" t="s">
        <v>149</v>
      </c>
      <c r="E96" s="236" t="s">
        <v>19</v>
      </c>
      <c r="F96" s="237" t="s">
        <v>343</v>
      </c>
      <c r="G96" s="234"/>
      <c r="H96" s="236" t="s">
        <v>19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3" t="s">
        <v>149</v>
      </c>
      <c r="AU96" s="243" t="s">
        <v>81</v>
      </c>
      <c r="AV96" s="13" t="s">
        <v>79</v>
      </c>
      <c r="AW96" s="13" t="s">
        <v>33</v>
      </c>
      <c r="AX96" s="13" t="s">
        <v>72</v>
      </c>
      <c r="AY96" s="243" t="s">
        <v>138</v>
      </c>
    </row>
    <row r="97" s="14" customFormat="1">
      <c r="A97" s="14"/>
      <c r="B97" s="244"/>
      <c r="C97" s="245"/>
      <c r="D97" s="235" t="s">
        <v>149</v>
      </c>
      <c r="E97" s="246" t="s">
        <v>19</v>
      </c>
      <c r="F97" s="247" t="s">
        <v>596</v>
      </c>
      <c r="G97" s="245"/>
      <c r="H97" s="248">
        <v>78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4" t="s">
        <v>149</v>
      </c>
      <c r="AU97" s="254" t="s">
        <v>81</v>
      </c>
      <c r="AV97" s="14" t="s">
        <v>81</v>
      </c>
      <c r="AW97" s="14" t="s">
        <v>33</v>
      </c>
      <c r="AX97" s="14" t="s">
        <v>72</v>
      </c>
      <c r="AY97" s="254" t="s">
        <v>138</v>
      </c>
    </row>
    <row r="98" s="13" customFormat="1">
      <c r="A98" s="13"/>
      <c r="B98" s="233"/>
      <c r="C98" s="234"/>
      <c r="D98" s="235" t="s">
        <v>149</v>
      </c>
      <c r="E98" s="236" t="s">
        <v>19</v>
      </c>
      <c r="F98" s="237" t="s">
        <v>345</v>
      </c>
      <c r="G98" s="234"/>
      <c r="H98" s="236" t="s">
        <v>19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149</v>
      </c>
      <c r="AU98" s="243" t="s">
        <v>81</v>
      </c>
      <c r="AV98" s="13" t="s">
        <v>79</v>
      </c>
      <c r="AW98" s="13" t="s">
        <v>33</v>
      </c>
      <c r="AX98" s="13" t="s">
        <v>72</v>
      </c>
      <c r="AY98" s="243" t="s">
        <v>138</v>
      </c>
    </row>
    <row r="99" s="14" customFormat="1">
      <c r="A99" s="14"/>
      <c r="B99" s="244"/>
      <c r="C99" s="245"/>
      <c r="D99" s="235" t="s">
        <v>149</v>
      </c>
      <c r="E99" s="246" t="s">
        <v>19</v>
      </c>
      <c r="F99" s="247" t="s">
        <v>597</v>
      </c>
      <c r="G99" s="245"/>
      <c r="H99" s="248">
        <v>19.5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4" t="s">
        <v>149</v>
      </c>
      <c r="AU99" s="254" t="s">
        <v>81</v>
      </c>
      <c r="AV99" s="14" t="s">
        <v>81</v>
      </c>
      <c r="AW99" s="14" t="s">
        <v>33</v>
      </c>
      <c r="AX99" s="14" t="s">
        <v>72</v>
      </c>
      <c r="AY99" s="254" t="s">
        <v>138</v>
      </c>
    </row>
    <row r="100" s="15" customFormat="1">
      <c r="A100" s="15"/>
      <c r="B100" s="256"/>
      <c r="C100" s="257"/>
      <c r="D100" s="235" t="s">
        <v>149</v>
      </c>
      <c r="E100" s="258" t="s">
        <v>19</v>
      </c>
      <c r="F100" s="259" t="s">
        <v>193</v>
      </c>
      <c r="G100" s="257"/>
      <c r="H100" s="260">
        <v>180</v>
      </c>
      <c r="I100" s="261"/>
      <c r="J100" s="257"/>
      <c r="K100" s="257"/>
      <c r="L100" s="262"/>
      <c r="M100" s="263"/>
      <c r="N100" s="264"/>
      <c r="O100" s="264"/>
      <c r="P100" s="264"/>
      <c r="Q100" s="264"/>
      <c r="R100" s="264"/>
      <c r="S100" s="264"/>
      <c r="T100" s="26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6" t="s">
        <v>149</v>
      </c>
      <c r="AU100" s="266" t="s">
        <v>81</v>
      </c>
      <c r="AV100" s="15" t="s">
        <v>145</v>
      </c>
      <c r="AW100" s="15" t="s">
        <v>33</v>
      </c>
      <c r="AX100" s="15" t="s">
        <v>79</v>
      </c>
      <c r="AY100" s="266" t="s">
        <v>138</v>
      </c>
    </row>
    <row r="101" s="2" customFormat="1" ht="62.7" customHeight="1">
      <c r="A101" s="41"/>
      <c r="B101" s="42"/>
      <c r="C101" s="215" t="s">
        <v>81</v>
      </c>
      <c r="D101" s="215" t="s">
        <v>140</v>
      </c>
      <c r="E101" s="216" t="s">
        <v>285</v>
      </c>
      <c r="F101" s="217" t="s">
        <v>286</v>
      </c>
      <c r="G101" s="218" t="s">
        <v>231</v>
      </c>
      <c r="H101" s="219">
        <v>180</v>
      </c>
      <c r="I101" s="220"/>
      <c r="J101" s="221">
        <f>ROUND(I101*H101,2)</f>
        <v>0</v>
      </c>
      <c r="K101" s="217" t="s">
        <v>144</v>
      </c>
      <c r="L101" s="47"/>
      <c r="M101" s="222" t="s">
        <v>19</v>
      </c>
      <c r="N101" s="223" t="s">
        <v>43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145</v>
      </c>
      <c r="AT101" s="226" t="s">
        <v>140</v>
      </c>
      <c r="AU101" s="226" t="s">
        <v>81</v>
      </c>
      <c r="AY101" s="20" t="s">
        <v>138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79</v>
      </c>
      <c r="BK101" s="227">
        <f>ROUND(I101*H101,2)</f>
        <v>0</v>
      </c>
      <c r="BL101" s="20" t="s">
        <v>145</v>
      </c>
      <c r="BM101" s="226" t="s">
        <v>598</v>
      </c>
    </row>
    <row r="102" s="2" customFormat="1">
      <c r="A102" s="41"/>
      <c r="B102" s="42"/>
      <c r="C102" s="43"/>
      <c r="D102" s="228" t="s">
        <v>147</v>
      </c>
      <c r="E102" s="43"/>
      <c r="F102" s="229" t="s">
        <v>288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147</v>
      </c>
      <c r="AU102" s="20" t="s">
        <v>81</v>
      </c>
    </row>
    <row r="103" s="2" customFormat="1" ht="24.15" customHeight="1">
      <c r="A103" s="41"/>
      <c r="B103" s="42"/>
      <c r="C103" s="215" t="s">
        <v>158</v>
      </c>
      <c r="D103" s="215" t="s">
        <v>140</v>
      </c>
      <c r="E103" s="216" t="s">
        <v>291</v>
      </c>
      <c r="F103" s="217" t="s">
        <v>292</v>
      </c>
      <c r="G103" s="218" t="s">
        <v>231</v>
      </c>
      <c r="H103" s="219">
        <v>180</v>
      </c>
      <c r="I103" s="220"/>
      <c r="J103" s="221">
        <f>ROUND(I103*H103,2)</f>
        <v>0</v>
      </c>
      <c r="K103" s="217" t="s">
        <v>144</v>
      </c>
      <c r="L103" s="47"/>
      <c r="M103" s="222" t="s">
        <v>19</v>
      </c>
      <c r="N103" s="223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145</v>
      </c>
      <c r="AT103" s="226" t="s">
        <v>140</v>
      </c>
      <c r="AU103" s="226" t="s">
        <v>81</v>
      </c>
      <c r="AY103" s="20" t="s">
        <v>138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79</v>
      </c>
      <c r="BK103" s="227">
        <f>ROUND(I103*H103,2)</f>
        <v>0</v>
      </c>
      <c r="BL103" s="20" t="s">
        <v>145</v>
      </c>
      <c r="BM103" s="226" t="s">
        <v>599</v>
      </c>
    </row>
    <row r="104" s="2" customFormat="1">
      <c r="A104" s="41"/>
      <c r="B104" s="42"/>
      <c r="C104" s="43"/>
      <c r="D104" s="228" t="s">
        <v>147</v>
      </c>
      <c r="E104" s="43"/>
      <c r="F104" s="229" t="s">
        <v>294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147</v>
      </c>
      <c r="AU104" s="20" t="s">
        <v>81</v>
      </c>
    </row>
    <row r="105" s="2" customFormat="1" ht="24.15" customHeight="1">
      <c r="A105" s="41"/>
      <c r="B105" s="42"/>
      <c r="C105" s="215" t="s">
        <v>145</v>
      </c>
      <c r="D105" s="215" t="s">
        <v>140</v>
      </c>
      <c r="E105" s="216" t="s">
        <v>296</v>
      </c>
      <c r="F105" s="217" t="s">
        <v>297</v>
      </c>
      <c r="G105" s="218" t="s">
        <v>231</v>
      </c>
      <c r="H105" s="219">
        <v>180</v>
      </c>
      <c r="I105" s="220"/>
      <c r="J105" s="221">
        <f>ROUND(I105*H105,2)</f>
        <v>0</v>
      </c>
      <c r="K105" s="217" t="s">
        <v>144</v>
      </c>
      <c r="L105" s="47"/>
      <c r="M105" s="222" t="s">
        <v>19</v>
      </c>
      <c r="N105" s="223" t="s">
        <v>43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145</v>
      </c>
      <c r="AT105" s="226" t="s">
        <v>140</v>
      </c>
      <c r="AU105" s="226" t="s">
        <v>81</v>
      </c>
      <c r="AY105" s="20" t="s">
        <v>138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79</v>
      </c>
      <c r="BK105" s="227">
        <f>ROUND(I105*H105,2)</f>
        <v>0</v>
      </c>
      <c r="BL105" s="20" t="s">
        <v>145</v>
      </c>
      <c r="BM105" s="226" t="s">
        <v>600</v>
      </c>
    </row>
    <row r="106" s="2" customFormat="1">
      <c r="A106" s="41"/>
      <c r="B106" s="42"/>
      <c r="C106" s="43"/>
      <c r="D106" s="228" t="s">
        <v>147</v>
      </c>
      <c r="E106" s="43"/>
      <c r="F106" s="229" t="s">
        <v>299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147</v>
      </c>
      <c r="AU106" s="20" t="s">
        <v>81</v>
      </c>
    </row>
    <row r="107" s="2" customFormat="1" ht="37.8" customHeight="1">
      <c r="A107" s="41"/>
      <c r="B107" s="42"/>
      <c r="C107" s="215" t="s">
        <v>170</v>
      </c>
      <c r="D107" s="215" t="s">
        <v>140</v>
      </c>
      <c r="E107" s="216" t="s">
        <v>301</v>
      </c>
      <c r="F107" s="217" t="s">
        <v>302</v>
      </c>
      <c r="G107" s="218" t="s">
        <v>231</v>
      </c>
      <c r="H107" s="219">
        <v>180</v>
      </c>
      <c r="I107" s="220"/>
      <c r="J107" s="221">
        <f>ROUND(I107*H107,2)</f>
        <v>0</v>
      </c>
      <c r="K107" s="217" t="s">
        <v>144</v>
      </c>
      <c r="L107" s="47"/>
      <c r="M107" s="222" t="s">
        <v>19</v>
      </c>
      <c r="N107" s="223" t="s">
        <v>43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145</v>
      </c>
      <c r="AT107" s="226" t="s">
        <v>140</v>
      </c>
      <c r="AU107" s="226" t="s">
        <v>81</v>
      </c>
      <c r="AY107" s="20" t="s">
        <v>138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79</v>
      </c>
      <c r="BK107" s="227">
        <f>ROUND(I107*H107,2)</f>
        <v>0</v>
      </c>
      <c r="BL107" s="20" t="s">
        <v>145</v>
      </c>
      <c r="BM107" s="226" t="s">
        <v>601</v>
      </c>
    </row>
    <row r="108" s="2" customFormat="1">
      <c r="A108" s="41"/>
      <c r="B108" s="42"/>
      <c r="C108" s="43"/>
      <c r="D108" s="228" t="s">
        <v>147</v>
      </c>
      <c r="E108" s="43"/>
      <c r="F108" s="229" t="s">
        <v>304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147</v>
      </c>
      <c r="AU108" s="20" t="s">
        <v>81</v>
      </c>
    </row>
    <row r="109" s="2" customFormat="1" ht="44.25" customHeight="1">
      <c r="A109" s="41"/>
      <c r="B109" s="42"/>
      <c r="C109" s="215" t="s">
        <v>175</v>
      </c>
      <c r="D109" s="215" t="s">
        <v>140</v>
      </c>
      <c r="E109" s="216" t="s">
        <v>306</v>
      </c>
      <c r="F109" s="217" t="s">
        <v>307</v>
      </c>
      <c r="G109" s="218" t="s">
        <v>308</v>
      </c>
      <c r="H109" s="219">
        <v>342</v>
      </c>
      <c r="I109" s="220"/>
      <c r="J109" s="221">
        <f>ROUND(I109*H109,2)</f>
        <v>0</v>
      </c>
      <c r="K109" s="217" t="s">
        <v>144</v>
      </c>
      <c r="L109" s="47"/>
      <c r="M109" s="222" t="s">
        <v>19</v>
      </c>
      <c r="N109" s="223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145</v>
      </c>
      <c r="AT109" s="226" t="s">
        <v>140</v>
      </c>
      <c r="AU109" s="226" t="s">
        <v>81</v>
      </c>
      <c r="AY109" s="20" t="s">
        <v>138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145</v>
      </c>
      <c r="BM109" s="226" t="s">
        <v>602</v>
      </c>
    </row>
    <row r="110" s="2" customFormat="1">
      <c r="A110" s="41"/>
      <c r="B110" s="42"/>
      <c r="C110" s="43"/>
      <c r="D110" s="228" t="s">
        <v>147</v>
      </c>
      <c r="E110" s="43"/>
      <c r="F110" s="229" t="s">
        <v>310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147</v>
      </c>
      <c r="AU110" s="20" t="s">
        <v>81</v>
      </c>
    </row>
    <row r="111" s="2" customFormat="1">
      <c r="A111" s="41"/>
      <c r="B111" s="42"/>
      <c r="C111" s="43"/>
      <c r="D111" s="235" t="s">
        <v>164</v>
      </c>
      <c r="E111" s="43"/>
      <c r="F111" s="255" t="s">
        <v>311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164</v>
      </c>
      <c r="AU111" s="20" t="s">
        <v>81</v>
      </c>
    </row>
    <row r="112" s="14" customFormat="1">
      <c r="A112" s="14"/>
      <c r="B112" s="244"/>
      <c r="C112" s="245"/>
      <c r="D112" s="235" t="s">
        <v>149</v>
      </c>
      <c r="E112" s="245"/>
      <c r="F112" s="247" t="s">
        <v>603</v>
      </c>
      <c r="G112" s="245"/>
      <c r="H112" s="248">
        <v>342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4" t="s">
        <v>149</v>
      </c>
      <c r="AU112" s="254" t="s">
        <v>81</v>
      </c>
      <c r="AV112" s="14" t="s">
        <v>81</v>
      </c>
      <c r="AW112" s="14" t="s">
        <v>4</v>
      </c>
      <c r="AX112" s="14" t="s">
        <v>79</v>
      </c>
      <c r="AY112" s="254" t="s">
        <v>138</v>
      </c>
    </row>
    <row r="113" s="2" customFormat="1" ht="24.15" customHeight="1">
      <c r="A113" s="41"/>
      <c r="B113" s="42"/>
      <c r="C113" s="215" t="s">
        <v>180</v>
      </c>
      <c r="D113" s="215" t="s">
        <v>140</v>
      </c>
      <c r="E113" s="216" t="s">
        <v>604</v>
      </c>
      <c r="F113" s="217" t="s">
        <v>605</v>
      </c>
      <c r="G113" s="218" t="s">
        <v>143</v>
      </c>
      <c r="H113" s="219">
        <v>600</v>
      </c>
      <c r="I113" s="220"/>
      <c r="J113" s="221">
        <f>ROUND(I113*H113,2)</f>
        <v>0</v>
      </c>
      <c r="K113" s="217" t="s">
        <v>144</v>
      </c>
      <c r="L113" s="47"/>
      <c r="M113" s="222" t="s">
        <v>19</v>
      </c>
      <c r="N113" s="223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145</v>
      </c>
      <c r="AT113" s="226" t="s">
        <v>140</v>
      </c>
      <c r="AU113" s="226" t="s">
        <v>81</v>
      </c>
      <c r="AY113" s="20" t="s">
        <v>138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145</v>
      </c>
      <c r="BM113" s="226" t="s">
        <v>606</v>
      </c>
    </row>
    <row r="114" s="2" customFormat="1">
      <c r="A114" s="41"/>
      <c r="B114" s="42"/>
      <c r="C114" s="43"/>
      <c r="D114" s="228" t="s">
        <v>147</v>
      </c>
      <c r="E114" s="43"/>
      <c r="F114" s="229" t="s">
        <v>607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147</v>
      </c>
      <c r="AU114" s="20" t="s">
        <v>81</v>
      </c>
    </row>
    <row r="115" s="13" customFormat="1">
      <c r="A115" s="13"/>
      <c r="B115" s="233"/>
      <c r="C115" s="234"/>
      <c r="D115" s="235" t="s">
        <v>149</v>
      </c>
      <c r="E115" s="236" t="s">
        <v>19</v>
      </c>
      <c r="F115" s="237" t="s">
        <v>341</v>
      </c>
      <c r="G115" s="234"/>
      <c r="H115" s="236" t="s">
        <v>19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149</v>
      </c>
      <c r="AU115" s="243" t="s">
        <v>81</v>
      </c>
      <c r="AV115" s="13" t="s">
        <v>79</v>
      </c>
      <c r="AW115" s="13" t="s">
        <v>33</v>
      </c>
      <c r="AX115" s="13" t="s">
        <v>72</v>
      </c>
      <c r="AY115" s="243" t="s">
        <v>138</v>
      </c>
    </row>
    <row r="116" s="14" customFormat="1">
      <c r="A116" s="14"/>
      <c r="B116" s="244"/>
      <c r="C116" s="245"/>
      <c r="D116" s="235" t="s">
        <v>149</v>
      </c>
      <c r="E116" s="246" t="s">
        <v>19</v>
      </c>
      <c r="F116" s="247" t="s">
        <v>342</v>
      </c>
      <c r="G116" s="245"/>
      <c r="H116" s="248">
        <v>275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4" t="s">
        <v>149</v>
      </c>
      <c r="AU116" s="254" t="s">
        <v>81</v>
      </c>
      <c r="AV116" s="14" t="s">
        <v>81</v>
      </c>
      <c r="AW116" s="14" t="s">
        <v>33</v>
      </c>
      <c r="AX116" s="14" t="s">
        <v>72</v>
      </c>
      <c r="AY116" s="254" t="s">
        <v>138</v>
      </c>
    </row>
    <row r="117" s="13" customFormat="1">
      <c r="A117" s="13"/>
      <c r="B117" s="233"/>
      <c r="C117" s="234"/>
      <c r="D117" s="235" t="s">
        <v>149</v>
      </c>
      <c r="E117" s="236" t="s">
        <v>19</v>
      </c>
      <c r="F117" s="237" t="s">
        <v>343</v>
      </c>
      <c r="G117" s="234"/>
      <c r="H117" s="236" t="s">
        <v>19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149</v>
      </c>
      <c r="AU117" s="243" t="s">
        <v>81</v>
      </c>
      <c r="AV117" s="13" t="s">
        <v>79</v>
      </c>
      <c r="AW117" s="13" t="s">
        <v>33</v>
      </c>
      <c r="AX117" s="13" t="s">
        <v>72</v>
      </c>
      <c r="AY117" s="243" t="s">
        <v>138</v>
      </c>
    </row>
    <row r="118" s="14" customFormat="1">
      <c r="A118" s="14"/>
      <c r="B118" s="244"/>
      <c r="C118" s="245"/>
      <c r="D118" s="235" t="s">
        <v>149</v>
      </c>
      <c r="E118" s="246" t="s">
        <v>19</v>
      </c>
      <c r="F118" s="247" t="s">
        <v>344</v>
      </c>
      <c r="G118" s="245"/>
      <c r="H118" s="248">
        <v>260</v>
      </c>
      <c r="I118" s="249"/>
      <c r="J118" s="245"/>
      <c r="K118" s="245"/>
      <c r="L118" s="250"/>
      <c r="M118" s="251"/>
      <c r="N118" s="252"/>
      <c r="O118" s="252"/>
      <c r="P118" s="252"/>
      <c r="Q118" s="252"/>
      <c r="R118" s="252"/>
      <c r="S118" s="252"/>
      <c r="T118" s="25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4" t="s">
        <v>149</v>
      </c>
      <c r="AU118" s="254" t="s">
        <v>81</v>
      </c>
      <c r="AV118" s="14" t="s">
        <v>81</v>
      </c>
      <c r="AW118" s="14" t="s">
        <v>33</v>
      </c>
      <c r="AX118" s="14" t="s">
        <v>72</v>
      </c>
      <c r="AY118" s="254" t="s">
        <v>138</v>
      </c>
    </row>
    <row r="119" s="13" customFormat="1">
      <c r="A119" s="13"/>
      <c r="B119" s="233"/>
      <c r="C119" s="234"/>
      <c r="D119" s="235" t="s">
        <v>149</v>
      </c>
      <c r="E119" s="236" t="s">
        <v>19</v>
      </c>
      <c r="F119" s="237" t="s">
        <v>345</v>
      </c>
      <c r="G119" s="234"/>
      <c r="H119" s="236" t="s">
        <v>19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149</v>
      </c>
      <c r="AU119" s="243" t="s">
        <v>81</v>
      </c>
      <c r="AV119" s="13" t="s">
        <v>79</v>
      </c>
      <c r="AW119" s="13" t="s">
        <v>33</v>
      </c>
      <c r="AX119" s="13" t="s">
        <v>72</v>
      </c>
      <c r="AY119" s="243" t="s">
        <v>138</v>
      </c>
    </row>
    <row r="120" s="14" customFormat="1">
      <c r="A120" s="14"/>
      <c r="B120" s="244"/>
      <c r="C120" s="245"/>
      <c r="D120" s="235" t="s">
        <v>149</v>
      </c>
      <c r="E120" s="246" t="s">
        <v>19</v>
      </c>
      <c r="F120" s="247" t="s">
        <v>400</v>
      </c>
      <c r="G120" s="245"/>
      <c r="H120" s="248">
        <v>65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4" t="s">
        <v>149</v>
      </c>
      <c r="AU120" s="254" t="s">
        <v>81</v>
      </c>
      <c r="AV120" s="14" t="s">
        <v>81</v>
      </c>
      <c r="AW120" s="14" t="s">
        <v>33</v>
      </c>
      <c r="AX120" s="14" t="s">
        <v>72</v>
      </c>
      <c r="AY120" s="254" t="s">
        <v>138</v>
      </c>
    </row>
    <row r="121" s="15" customFormat="1">
      <c r="A121" s="15"/>
      <c r="B121" s="256"/>
      <c r="C121" s="257"/>
      <c r="D121" s="235" t="s">
        <v>149</v>
      </c>
      <c r="E121" s="258" t="s">
        <v>19</v>
      </c>
      <c r="F121" s="259" t="s">
        <v>193</v>
      </c>
      <c r="G121" s="257"/>
      <c r="H121" s="260">
        <v>600</v>
      </c>
      <c r="I121" s="261"/>
      <c r="J121" s="257"/>
      <c r="K121" s="257"/>
      <c r="L121" s="262"/>
      <c r="M121" s="263"/>
      <c r="N121" s="264"/>
      <c r="O121" s="264"/>
      <c r="P121" s="264"/>
      <c r="Q121" s="264"/>
      <c r="R121" s="264"/>
      <c r="S121" s="264"/>
      <c r="T121" s="26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6" t="s">
        <v>149</v>
      </c>
      <c r="AU121" s="266" t="s">
        <v>81</v>
      </c>
      <c r="AV121" s="15" t="s">
        <v>145</v>
      </c>
      <c r="AW121" s="15" t="s">
        <v>33</v>
      </c>
      <c r="AX121" s="15" t="s">
        <v>79</v>
      </c>
      <c r="AY121" s="266" t="s">
        <v>138</v>
      </c>
    </row>
    <row r="122" s="12" customFormat="1" ht="22.8" customHeight="1">
      <c r="A122" s="12"/>
      <c r="B122" s="199"/>
      <c r="C122" s="200"/>
      <c r="D122" s="201" t="s">
        <v>71</v>
      </c>
      <c r="E122" s="213" t="s">
        <v>170</v>
      </c>
      <c r="F122" s="213" t="s">
        <v>394</v>
      </c>
      <c r="G122" s="200"/>
      <c r="H122" s="200"/>
      <c r="I122" s="203"/>
      <c r="J122" s="214">
        <f>BK122</f>
        <v>0</v>
      </c>
      <c r="K122" s="200"/>
      <c r="L122" s="205"/>
      <c r="M122" s="206"/>
      <c r="N122" s="207"/>
      <c r="O122" s="207"/>
      <c r="P122" s="208">
        <f>SUM(P123:P131)</f>
        <v>0</v>
      </c>
      <c r="Q122" s="207"/>
      <c r="R122" s="208">
        <f>SUM(R123:R131)</f>
        <v>0</v>
      </c>
      <c r="S122" s="207"/>
      <c r="T122" s="209">
        <f>SUM(T123:T131)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79</v>
      </c>
      <c r="AT122" s="211" t="s">
        <v>71</v>
      </c>
      <c r="AU122" s="211" t="s">
        <v>79</v>
      </c>
      <c r="AY122" s="210" t="s">
        <v>138</v>
      </c>
      <c r="BK122" s="212">
        <f>SUM(BK123:BK131)</f>
        <v>0</v>
      </c>
    </row>
    <row r="123" s="2" customFormat="1" ht="33" customHeight="1">
      <c r="A123" s="41"/>
      <c r="B123" s="42"/>
      <c r="C123" s="215" t="s">
        <v>186</v>
      </c>
      <c r="D123" s="215" t="s">
        <v>140</v>
      </c>
      <c r="E123" s="216" t="s">
        <v>403</v>
      </c>
      <c r="F123" s="217" t="s">
        <v>404</v>
      </c>
      <c r="G123" s="218" t="s">
        <v>143</v>
      </c>
      <c r="H123" s="219">
        <v>1200</v>
      </c>
      <c r="I123" s="220"/>
      <c r="J123" s="221">
        <f>ROUND(I123*H123,2)</f>
        <v>0</v>
      </c>
      <c r="K123" s="217" t="s">
        <v>144</v>
      </c>
      <c r="L123" s="47"/>
      <c r="M123" s="222" t="s">
        <v>19</v>
      </c>
      <c r="N123" s="223" t="s">
        <v>43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145</v>
      </c>
      <c r="AT123" s="226" t="s">
        <v>140</v>
      </c>
      <c r="AU123" s="226" t="s">
        <v>81</v>
      </c>
      <c r="AY123" s="20" t="s">
        <v>138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79</v>
      </c>
      <c r="BK123" s="227">
        <f>ROUND(I123*H123,2)</f>
        <v>0</v>
      </c>
      <c r="BL123" s="20" t="s">
        <v>145</v>
      </c>
      <c r="BM123" s="226" t="s">
        <v>608</v>
      </c>
    </row>
    <row r="124" s="2" customFormat="1">
      <c r="A124" s="41"/>
      <c r="B124" s="42"/>
      <c r="C124" s="43"/>
      <c r="D124" s="228" t="s">
        <v>147</v>
      </c>
      <c r="E124" s="43"/>
      <c r="F124" s="229" t="s">
        <v>406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147</v>
      </c>
      <c r="AU124" s="20" t="s">
        <v>81</v>
      </c>
    </row>
    <row r="125" s="13" customFormat="1">
      <c r="A125" s="13"/>
      <c r="B125" s="233"/>
      <c r="C125" s="234"/>
      <c r="D125" s="235" t="s">
        <v>149</v>
      </c>
      <c r="E125" s="236" t="s">
        <v>19</v>
      </c>
      <c r="F125" s="237" t="s">
        <v>341</v>
      </c>
      <c r="G125" s="234"/>
      <c r="H125" s="236" t="s">
        <v>19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149</v>
      </c>
      <c r="AU125" s="243" t="s">
        <v>81</v>
      </c>
      <c r="AV125" s="13" t="s">
        <v>79</v>
      </c>
      <c r="AW125" s="13" t="s">
        <v>33</v>
      </c>
      <c r="AX125" s="13" t="s">
        <v>72</v>
      </c>
      <c r="AY125" s="243" t="s">
        <v>138</v>
      </c>
    </row>
    <row r="126" s="14" customFormat="1">
      <c r="A126" s="14"/>
      <c r="B126" s="244"/>
      <c r="C126" s="245"/>
      <c r="D126" s="235" t="s">
        <v>149</v>
      </c>
      <c r="E126" s="246" t="s">
        <v>19</v>
      </c>
      <c r="F126" s="247" t="s">
        <v>609</v>
      </c>
      <c r="G126" s="245"/>
      <c r="H126" s="248">
        <v>550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149</v>
      </c>
      <c r="AU126" s="254" t="s">
        <v>81</v>
      </c>
      <c r="AV126" s="14" t="s">
        <v>81</v>
      </c>
      <c r="AW126" s="14" t="s">
        <v>33</v>
      </c>
      <c r="AX126" s="14" t="s">
        <v>72</v>
      </c>
      <c r="AY126" s="254" t="s">
        <v>138</v>
      </c>
    </row>
    <row r="127" s="13" customFormat="1">
      <c r="A127" s="13"/>
      <c r="B127" s="233"/>
      <c r="C127" s="234"/>
      <c r="D127" s="235" t="s">
        <v>149</v>
      </c>
      <c r="E127" s="236" t="s">
        <v>19</v>
      </c>
      <c r="F127" s="237" t="s">
        <v>343</v>
      </c>
      <c r="G127" s="234"/>
      <c r="H127" s="236" t="s">
        <v>19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149</v>
      </c>
      <c r="AU127" s="243" t="s">
        <v>81</v>
      </c>
      <c r="AV127" s="13" t="s">
        <v>79</v>
      </c>
      <c r="AW127" s="13" t="s">
        <v>33</v>
      </c>
      <c r="AX127" s="13" t="s">
        <v>72</v>
      </c>
      <c r="AY127" s="243" t="s">
        <v>138</v>
      </c>
    </row>
    <row r="128" s="14" customFormat="1">
      <c r="A128" s="14"/>
      <c r="B128" s="244"/>
      <c r="C128" s="245"/>
      <c r="D128" s="235" t="s">
        <v>149</v>
      </c>
      <c r="E128" s="246" t="s">
        <v>19</v>
      </c>
      <c r="F128" s="247" t="s">
        <v>610</v>
      </c>
      <c r="G128" s="245"/>
      <c r="H128" s="248">
        <v>520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149</v>
      </c>
      <c r="AU128" s="254" t="s">
        <v>81</v>
      </c>
      <c r="AV128" s="14" t="s">
        <v>81</v>
      </c>
      <c r="AW128" s="14" t="s">
        <v>33</v>
      </c>
      <c r="AX128" s="14" t="s">
        <v>72</v>
      </c>
      <c r="AY128" s="254" t="s">
        <v>138</v>
      </c>
    </row>
    <row r="129" s="13" customFormat="1">
      <c r="A129" s="13"/>
      <c r="B129" s="233"/>
      <c r="C129" s="234"/>
      <c r="D129" s="235" t="s">
        <v>149</v>
      </c>
      <c r="E129" s="236" t="s">
        <v>19</v>
      </c>
      <c r="F129" s="237" t="s">
        <v>345</v>
      </c>
      <c r="G129" s="234"/>
      <c r="H129" s="236" t="s">
        <v>19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149</v>
      </c>
      <c r="AU129" s="243" t="s">
        <v>81</v>
      </c>
      <c r="AV129" s="13" t="s">
        <v>79</v>
      </c>
      <c r="AW129" s="13" t="s">
        <v>33</v>
      </c>
      <c r="AX129" s="13" t="s">
        <v>72</v>
      </c>
      <c r="AY129" s="243" t="s">
        <v>138</v>
      </c>
    </row>
    <row r="130" s="14" customFormat="1">
      <c r="A130" s="14"/>
      <c r="B130" s="244"/>
      <c r="C130" s="245"/>
      <c r="D130" s="235" t="s">
        <v>149</v>
      </c>
      <c r="E130" s="246" t="s">
        <v>19</v>
      </c>
      <c r="F130" s="247" t="s">
        <v>611</v>
      </c>
      <c r="G130" s="245"/>
      <c r="H130" s="248">
        <v>130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149</v>
      </c>
      <c r="AU130" s="254" t="s">
        <v>81</v>
      </c>
      <c r="AV130" s="14" t="s">
        <v>81</v>
      </c>
      <c r="AW130" s="14" t="s">
        <v>33</v>
      </c>
      <c r="AX130" s="14" t="s">
        <v>72</v>
      </c>
      <c r="AY130" s="254" t="s">
        <v>138</v>
      </c>
    </row>
    <row r="131" s="15" customFormat="1">
      <c r="A131" s="15"/>
      <c r="B131" s="256"/>
      <c r="C131" s="257"/>
      <c r="D131" s="235" t="s">
        <v>149</v>
      </c>
      <c r="E131" s="258" t="s">
        <v>19</v>
      </c>
      <c r="F131" s="259" t="s">
        <v>193</v>
      </c>
      <c r="G131" s="257"/>
      <c r="H131" s="260">
        <v>1200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6" t="s">
        <v>149</v>
      </c>
      <c r="AU131" s="266" t="s">
        <v>81</v>
      </c>
      <c r="AV131" s="15" t="s">
        <v>145</v>
      </c>
      <c r="AW131" s="15" t="s">
        <v>33</v>
      </c>
      <c r="AX131" s="15" t="s">
        <v>79</v>
      </c>
      <c r="AY131" s="266" t="s">
        <v>138</v>
      </c>
    </row>
    <row r="132" s="12" customFormat="1" ht="22.8" customHeight="1">
      <c r="A132" s="12"/>
      <c r="B132" s="199"/>
      <c r="C132" s="200"/>
      <c r="D132" s="201" t="s">
        <v>71</v>
      </c>
      <c r="E132" s="213" t="s">
        <v>194</v>
      </c>
      <c r="F132" s="213" t="s">
        <v>476</v>
      </c>
      <c r="G132" s="200"/>
      <c r="H132" s="200"/>
      <c r="I132" s="203"/>
      <c r="J132" s="214">
        <f>BK132</f>
        <v>0</v>
      </c>
      <c r="K132" s="200"/>
      <c r="L132" s="205"/>
      <c r="M132" s="206"/>
      <c r="N132" s="207"/>
      <c r="O132" s="207"/>
      <c r="P132" s="208">
        <f>SUM(P133:P142)</f>
        <v>0</v>
      </c>
      <c r="Q132" s="207"/>
      <c r="R132" s="208">
        <f>SUM(R133:R142)</f>
        <v>0.67352999999999996</v>
      </c>
      <c r="S132" s="207"/>
      <c r="T132" s="209">
        <f>SUM(T133:T142)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79</v>
      </c>
      <c r="AT132" s="211" t="s">
        <v>71</v>
      </c>
      <c r="AU132" s="211" t="s">
        <v>79</v>
      </c>
      <c r="AY132" s="210" t="s">
        <v>138</v>
      </c>
      <c r="BK132" s="212">
        <f>SUM(BK133:BK142)</f>
        <v>0</v>
      </c>
    </row>
    <row r="133" s="2" customFormat="1" ht="33" customHeight="1">
      <c r="A133" s="41"/>
      <c r="B133" s="42"/>
      <c r="C133" s="215" t="s">
        <v>194</v>
      </c>
      <c r="D133" s="215" t="s">
        <v>140</v>
      </c>
      <c r="E133" s="216" t="s">
        <v>612</v>
      </c>
      <c r="F133" s="217" t="s">
        <v>613</v>
      </c>
      <c r="G133" s="218" t="s">
        <v>143</v>
      </c>
      <c r="H133" s="219">
        <v>780</v>
      </c>
      <c r="I133" s="220"/>
      <c r="J133" s="221">
        <f>ROUND(I133*H133,2)</f>
        <v>0</v>
      </c>
      <c r="K133" s="217" t="s">
        <v>144</v>
      </c>
      <c r="L133" s="47"/>
      <c r="M133" s="222" t="s">
        <v>19</v>
      </c>
      <c r="N133" s="223" t="s">
        <v>43</v>
      </c>
      <c r="O133" s="87"/>
      <c r="P133" s="224">
        <f>O133*H133</f>
        <v>0</v>
      </c>
      <c r="Q133" s="224">
        <v>0.00086350000000000001</v>
      </c>
      <c r="R133" s="224">
        <f>Q133*H133</f>
        <v>0.67352999999999996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145</v>
      </c>
      <c r="AT133" s="226" t="s">
        <v>140</v>
      </c>
      <c r="AU133" s="226" t="s">
        <v>81</v>
      </c>
      <c r="AY133" s="20" t="s">
        <v>138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79</v>
      </c>
      <c r="BK133" s="227">
        <f>ROUND(I133*H133,2)</f>
        <v>0</v>
      </c>
      <c r="BL133" s="20" t="s">
        <v>145</v>
      </c>
      <c r="BM133" s="226" t="s">
        <v>614</v>
      </c>
    </row>
    <row r="134" s="2" customFormat="1">
      <c r="A134" s="41"/>
      <c r="B134" s="42"/>
      <c r="C134" s="43"/>
      <c r="D134" s="228" t="s">
        <v>147</v>
      </c>
      <c r="E134" s="43"/>
      <c r="F134" s="229" t="s">
        <v>615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147</v>
      </c>
      <c r="AU134" s="20" t="s">
        <v>81</v>
      </c>
    </row>
    <row r="135" s="13" customFormat="1">
      <c r="A135" s="13"/>
      <c r="B135" s="233"/>
      <c r="C135" s="234"/>
      <c r="D135" s="235" t="s">
        <v>149</v>
      </c>
      <c r="E135" s="236" t="s">
        <v>19</v>
      </c>
      <c r="F135" s="237" t="s">
        <v>341</v>
      </c>
      <c r="G135" s="234"/>
      <c r="H135" s="236" t="s">
        <v>19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149</v>
      </c>
      <c r="AU135" s="243" t="s">
        <v>81</v>
      </c>
      <c r="AV135" s="13" t="s">
        <v>79</v>
      </c>
      <c r="AW135" s="13" t="s">
        <v>33</v>
      </c>
      <c r="AX135" s="13" t="s">
        <v>72</v>
      </c>
      <c r="AY135" s="243" t="s">
        <v>138</v>
      </c>
    </row>
    <row r="136" s="14" customFormat="1">
      <c r="A136" s="14"/>
      <c r="B136" s="244"/>
      <c r="C136" s="245"/>
      <c r="D136" s="235" t="s">
        <v>149</v>
      </c>
      <c r="E136" s="246" t="s">
        <v>19</v>
      </c>
      <c r="F136" s="247" t="s">
        <v>342</v>
      </c>
      <c r="G136" s="245"/>
      <c r="H136" s="248">
        <v>275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149</v>
      </c>
      <c r="AU136" s="254" t="s">
        <v>81</v>
      </c>
      <c r="AV136" s="14" t="s">
        <v>81</v>
      </c>
      <c r="AW136" s="14" t="s">
        <v>33</v>
      </c>
      <c r="AX136" s="14" t="s">
        <v>72</v>
      </c>
      <c r="AY136" s="254" t="s">
        <v>138</v>
      </c>
    </row>
    <row r="137" s="13" customFormat="1">
      <c r="A137" s="13"/>
      <c r="B137" s="233"/>
      <c r="C137" s="234"/>
      <c r="D137" s="235" t="s">
        <v>149</v>
      </c>
      <c r="E137" s="236" t="s">
        <v>19</v>
      </c>
      <c r="F137" s="237" t="s">
        <v>343</v>
      </c>
      <c r="G137" s="234"/>
      <c r="H137" s="236" t="s">
        <v>19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149</v>
      </c>
      <c r="AU137" s="243" t="s">
        <v>81</v>
      </c>
      <c r="AV137" s="13" t="s">
        <v>79</v>
      </c>
      <c r="AW137" s="13" t="s">
        <v>33</v>
      </c>
      <c r="AX137" s="13" t="s">
        <v>72</v>
      </c>
      <c r="AY137" s="243" t="s">
        <v>138</v>
      </c>
    </row>
    <row r="138" s="14" customFormat="1">
      <c r="A138" s="14"/>
      <c r="B138" s="244"/>
      <c r="C138" s="245"/>
      <c r="D138" s="235" t="s">
        <v>149</v>
      </c>
      <c r="E138" s="246" t="s">
        <v>19</v>
      </c>
      <c r="F138" s="247" t="s">
        <v>344</v>
      </c>
      <c r="G138" s="245"/>
      <c r="H138" s="248">
        <v>260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149</v>
      </c>
      <c r="AU138" s="254" t="s">
        <v>81</v>
      </c>
      <c r="AV138" s="14" t="s">
        <v>81</v>
      </c>
      <c r="AW138" s="14" t="s">
        <v>33</v>
      </c>
      <c r="AX138" s="14" t="s">
        <v>72</v>
      </c>
      <c r="AY138" s="254" t="s">
        <v>138</v>
      </c>
    </row>
    <row r="139" s="13" customFormat="1">
      <c r="A139" s="13"/>
      <c r="B139" s="233"/>
      <c r="C139" s="234"/>
      <c r="D139" s="235" t="s">
        <v>149</v>
      </c>
      <c r="E139" s="236" t="s">
        <v>19</v>
      </c>
      <c r="F139" s="237" t="s">
        <v>345</v>
      </c>
      <c r="G139" s="234"/>
      <c r="H139" s="236" t="s">
        <v>19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149</v>
      </c>
      <c r="AU139" s="243" t="s">
        <v>81</v>
      </c>
      <c r="AV139" s="13" t="s">
        <v>79</v>
      </c>
      <c r="AW139" s="13" t="s">
        <v>33</v>
      </c>
      <c r="AX139" s="13" t="s">
        <v>72</v>
      </c>
      <c r="AY139" s="243" t="s">
        <v>138</v>
      </c>
    </row>
    <row r="140" s="14" customFormat="1">
      <c r="A140" s="14"/>
      <c r="B140" s="244"/>
      <c r="C140" s="245"/>
      <c r="D140" s="235" t="s">
        <v>149</v>
      </c>
      <c r="E140" s="246" t="s">
        <v>19</v>
      </c>
      <c r="F140" s="247" t="s">
        <v>400</v>
      </c>
      <c r="G140" s="245"/>
      <c r="H140" s="248">
        <v>65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149</v>
      </c>
      <c r="AU140" s="254" t="s">
        <v>81</v>
      </c>
      <c r="AV140" s="14" t="s">
        <v>81</v>
      </c>
      <c r="AW140" s="14" t="s">
        <v>33</v>
      </c>
      <c r="AX140" s="14" t="s">
        <v>72</v>
      </c>
      <c r="AY140" s="254" t="s">
        <v>138</v>
      </c>
    </row>
    <row r="141" s="15" customFormat="1">
      <c r="A141" s="15"/>
      <c r="B141" s="256"/>
      <c r="C141" s="257"/>
      <c r="D141" s="235" t="s">
        <v>149</v>
      </c>
      <c r="E141" s="258" t="s">
        <v>19</v>
      </c>
      <c r="F141" s="259" t="s">
        <v>193</v>
      </c>
      <c r="G141" s="257"/>
      <c r="H141" s="260">
        <v>600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6" t="s">
        <v>149</v>
      </c>
      <c r="AU141" s="266" t="s">
        <v>81</v>
      </c>
      <c r="AV141" s="15" t="s">
        <v>145</v>
      </c>
      <c r="AW141" s="15" t="s">
        <v>33</v>
      </c>
      <c r="AX141" s="15" t="s">
        <v>79</v>
      </c>
      <c r="AY141" s="266" t="s">
        <v>138</v>
      </c>
    </row>
    <row r="142" s="14" customFormat="1">
      <c r="A142" s="14"/>
      <c r="B142" s="244"/>
      <c r="C142" s="245"/>
      <c r="D142" s="235" t="s">
        <v>149</v>
      </c>
      <c r="E142" s="245"/>
      <c r="F142" s="247" t="s">
        <v>616</v>
      </c>
      <c r="G142" s="245"/>
      <c r="H142" s="248">
        <v>780</v>
      </c>
      <c r="I142" s="249"/>
      <c r="J142" s="245"/>
      <c r="K142" s="245"/>
      <c r="L142" s="250"/>
      <c r="M142" s="281"/>
      <c r="N142" s="282"/>
      <c r="O142" s="282"/>
      <c r="P142" s="282"/>
      <c r="Q142" s="282"/>
      <c r="R142" s="282"/>
      <c r="S142" s="282"/>
      <c r="T142" s="28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149</v>
      </c>
      <c r="AU142" s="254" t="s">
        <v>81</v>
      </c>
      <c r="AV142" s="14" t="s">
        <v>81</v>
      </c>
      <c r="AW142" s="14" t="s">
        <v>4</v>
      </c>
      <c r="AX142" s="14" t="s">
        <v>79</v>
      </c>
      <c r="AY142" s="254" t="s">
        <v>138</v>
      </c>
    </row>
    <row r="143" s="2" customFormat="1" ht="6.96" customHeight="1">
      <c r="A143" s="41"/>
      <c r="B143" s="62"/>
      <c r="C143" s="63"/>
      <c r="D143" s="63"/>
      <c r="E143" s="63"/>
      <c r="F143" s="63"/>
      <c r="G143" s="63"/>
      <c r="H143" s="63"/>
      <c r="I143" s="63"/>
      <c r="J143" s="63"/>
      <c r="K143" s="63"/>
      <c r="L143" s="47"/>
      <c r="M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</row>
  </sheetData>
  <sheetProtection sheet="1" autoFilter="0" formatColumns="0" formatRows="0" objects="1" scenarios="1" spinCount="100000" saltValue="9u894kwUZz+p84o6py+RkBNZXClOQhm5BZnh5M8qnsVhTAoJ6Fmmz9epPnqIs+P2p4h4JomUzoL43cJ1Lksz/Q==" hashValue="937G8HQrxDgKcH6gW/+iM3vJ/pvfkMcahhFclfDKZf3C2yIo3DsWHdeeNEW/hc0rnmMESDfGI3zt6bHXQKgL+Q==" algorithmName="SHA-512" password="CC35"/>
  <autoFilter ref="C88:K14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2_01/122252204"/>
    <hyperlink ref="F102" r:id="rId2" display="https://podminky.urs.cz/item/CS_URS_2022_01/162751117"/>
    <hyperlink ref="F104" r:id="rId3" display="https://podminky.urs.cz/item/CS_URS_2022_01/167151111"/>
    <hyperlink ref="F106" r:id="rId4" display="https://podminky.urs.cz/item/CS_URS_2022_01/167151121"/>
    <hyperlink ref="F108" r:id="rId5" display="https://podminky.urs.cz/item/CS_URS_2022_01/171201201"/>
    <hyperlink ref="F110" r:id="rId6" display="https://podminky.urs.cz/item/CS_URS_2022_01/171201231"/>
    <hyperlink ref="F114" r:id="rId7" display="https://podminky.urs.cz/item/CS_URS_2022_01/181202305"/>
    <hyperlink ref="F124" r:id="rId8" display="https://podminky.urs.cz/item/CS_URS_2022_01/564851111"/>
    <hyperlink ref="F134" r:id="rId9" display="https://podminky.urs.cz/item/CS_URS_2022_01/919726227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107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Parkoviště za školou, ul. V Zálomu</v>
      </c>
      <c r="F7" s="145"/>
      <c r="G7" s="145"/>
      <c r="H7" s="145"/>
      <c r="L7" s="23"/>
    </row>
    <row r="8" s="1" customFormat="1" ht="12" customHeight="1">
      <c r="B8" s="23"/>
      <c r="D8" s="145" t="s">
        <v>108</v>
      </c>
      <c r="L8" s="23"/>
    </row>
    <row r="9" s="2" customFormat="1" ht="16.5" customHeight="1">
      <c r="A9" s="41"/>
      <c r="B9" s="47"/>
      <c r="C9" s="41"/>
      <c r="D9" s="41"/>
      <c r="E9" s="146" t="s">
        <v>109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110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617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22. 4. 2022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19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5" t="s">
        <v>28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">
        <v>19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32</v>
      </c>
      <c r="F23" s="41"/>
      <c r="G23" s="41"/>
      <c r="H23" s="41"/>
      <c r="I23" s="145" t="s">
        <v>28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34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28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71.25" customHeight="1">
      <c r="A29" s="150"/>
      <c r="B29" s="151"/>
      <c r="C29" s="150"/>
      <c r="D29" s="150"/>
      <c r="E29" s="152" t="s">
        <v>37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ROUND(J89,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ROUND((SUM(BE89:BE122)),  2)</f>
        <v>0</v>
      </c>
      <c r="G35" s="41"/>
      <c r="H35" s="41"/>
      <c r="I35" s="160">
        <v>0.20999999999999999</v>
      </c>
      <c r="J35" s="159">
        <f>ROUND(((SUM(BE89:BE122))*I35),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ROUND((SUM(BF89:BF122)),  2)</f>
        <v>0</v>
      </c>
      <c r="G36" s="41"/>
      <c r="H36" s="41"/>
      <c r="I36" s="160">
        <v>0.14999999999999999</v>
      </c>
      <c r="J36" s="159">
        <f>ROUND(((SUM(BF89:BF122))*I36),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ROUND((SUM(BG89:BG122)),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ROUND((SUM(BH89:BH122)),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ROUND((SUM(BI89:BI122)),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112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Parkoviště za školou, ul. V Zálomu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108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109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110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101.3 - Dopravní značení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ul. V Zálomu</v>
      </c>
      <c r="G56" s="43"/>
      <c r="H56" s="43"/>
      <c r="I56" s="35" t="s">
        <v>23</v>
      </c>
      <c r="J56" s="75" t="str">
        <f>IF(J14="","",J14)</f>
        <v>22. 4. 2022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Statutární město Ostrava, MO Ostrava - Jih</v>
      </c>
      <c r="G58" s="43"/>
      <c r="H58" s="43"/>
      <c r="I58" s="35" t="s">
        <v>31</v>
      </c>
      <c r="J58" s="39" t="str">
        <f>E23</f>
        <v>Dopravní projekce Bojko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113</v>
      </c>
      <c r="D61" s="174"/>
      <c r="E61" s="174"/>
      <c r="F61" s="174"/>
      <c r="G61" s="174"/>
      <c r="H61" s="174"/>
      <c r="I61" s="174"/>
      <c r="J61" s="175" t="s">
        <v>114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J89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115</v>
      </c>
    </row>
    <row r="64" s="9" customFormat="1" ht="24.96" customHeight="1">
      <c r="A64" s="9"/>
      <c r="B64" s="177"/>
      <c r="C64" s="178"/>
      <c r="D64" s="179" t="s">
        <v>116</v>
      </c>
      <c r="E64" s="180"/>
      <c r="F64" s="180"/>
      <c r="G64" s="180"/>
      <c r="H64" s="180"/>
      <c r="I64" s="180"/>
      <c r="J64" s="181">
        <f>J90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117</v>
      </c>
      <c r="E65" s="185"/>
      <c r="F65" s="185"/>
      <c r="G65" s="185"/>
      <c r="H65" s="185"/>
      <c r="I65" s="185"/>
      <c r="J65" s="186">
        <f>J91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118</v>
      </c>
      <c r="E66" s="185"/>
      <c r="F66" s="185"/>
      <c r="G66" s="185"/>
      <c r="H66" s="185"/>
      <c r="I66" s="185"/>
      <c r="J66" s="186">
        <f>J108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120</v>
      </c>
      <c r="E67" s="185"/>
      <c r="F67" s="185"/>
      <c r="G67" s="185"/>
      <c r="H67" s="185"/>
      <c r="I67" s="185"/>
      <c r="J67" s="186">
        <f>J112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123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72" t="str">
        <f>E7</f>
        <v>Parkoviště za školou, ul. V Zálomu</v>
      </c>
      <c r="F77" s="35"/>
      <c r="G77" s="35"/>
      <c r="H77" s="35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1" customFormat="1" ht="12" customHeight="1">
      <c r="B78" s="24"/>
      <c r="C78" s="35" t="s">
        <v>108</v>
      </c>
      <c r="D78" s="25"/>
      <c r="E78" s="25"/>
      <c r="F78" s="25"/>
      <c r="G78" s="25"/>
      <c r="H78" s="25"/>
      <c r="I78" s="25"/>
      <c r="J78" s="25"/>
      <c r="K78" s="25"/>
      <c r="L78" s="23"/>
    </row>
    <row r="79" s="2" customFormat="1" ht="16.5" customHeight="1">
      <c r="A79" s="41"/>
      <c r="B79" s="42"/>
      <c r="C79" s="43"/>
      <c r="D79" s="43"/>
      <c r="E79" s="172" t="s">
        <v>109</v>
      </c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110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E11</f>
        <v>SO 101.3 - Dopravní značení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F14</f>
        <v>ul. V Zálomu</v>
      </c>
      <c r="G83" s="43"/>
      <c r="H83" s="43"/>
      <c r="I83" s="35" t="s">
        <v>23</v>
      </c>
      <c r="J83" s="75" t="str">
        <f>IF(J14="","",J14)</f>
        <v>22. 4. 2022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5.65" customHeight="1">
      <c r="A85" s="41"/>
      <c r="B85" s="42"/>
      <c r="C85" s="35" t="s">
        <v>25</v>
      </c>
      <c r="D85" s="43"/>
      <c r="E85" s="43"/>
      <c r="F85" s="30" t="str">
        <f>E17</f>
        <v>Statutární město Ostrava, MO Ostrava - Jih</v>
      </c>
      <c r="G85" s="43"/>
      <c r="H85" s="43"/>
      <c r="I85" s="35" t="s">
        <v>31</v>
      </c>
      <c r="J85" s="39" t="str">
        <f>E23</f>
        <v>Dopravní projekce Bojko s.r.o.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29</v>
      </c>
      <c r="D86" s="43"/>
      <c r="E86" s="43"/>
      <c r="F86" s="30" t="str">
        <f>IF(E20="","",E20)</f>
        <v>Vyplň údaj</v>
      </c>
      <c r="G86" s="43"/>
      <c r="H86" s="43"/>
      <c r="I86" s="35" t="s">
        <v>34</v>
      </c>
      <c r="J86" s="39" t="str">
        <f>E26</f>
        <v xml:space="preserve"> 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8"/>
      <c r="B88" s="189"/>
      <c r="C88" s="190" t="s">
        <v>124</v>
      </c>
      <c r="D88" s="191" t="s">
        <v>57</v>
      </c>
      <c r="E88" s="191" t="s">
        <v>53</v>
      </c>
      <c r="F88" s="191" t="s">
        <v>54</v>
      </c>
      <c r="G88" s="191" t="s">
        <v>125</v>
      </c>
      <c r="H88" s="191" t="s">
        <v>126</v>
      </c>
      <c r="I88" s="191" t="s">
        <v>127</v>
      </c>
      <c r="J88" s="191" t="s">
        <v>114</v>
      </c>
      <c r="K88" s="192" t="s">
        <v>128</v>
      </c>
      <c r="L88" s="193"/>
      <c r="M88" s="95" t="s">
        <v>19</v>
      </c>
      <c r="N88" s="96" t="s">
        <v>42</v>
      </c>
      <c r="O88" s="96" t="s">
        <v>129</v>
      </c>
      <c r="P88" s="96" t="s">
        <v>130</v>
      </c>
      <c r="Q88" s="96" t="s">
        <v>131</v>
      </c>
      <c r="R88" s="96" t="s">
        <v>132</v>
      </c>
      <c r="S88" s="96" t="s">
        <v>133</v>
      </c>
      <c r="T88" s="97" t="s">
        <v>134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1"/>
      <c r="B89" s="42"/>
      <c r="C89" s="102" t="s">
        <v>135</v>
      </c>
      <c r="D89" s="43"/>
      <c r="E89" s="43"/>
      <c r="F89" s="43"/>
      <c r="G89" s="43"/>
      <c r="H89" s="43"/>
      <c r="I89" s="43"/>
      <c r="J89" s="194">
        <f>BK89</f>
        <v>0</v>
      </c>
      <c r="K89" s="43"/>
      <c r="L89" s="47"/>
      <c r="M89" s="98"/>
      <c r="N89" s="195"/>
      <c r="O89" s="99"/>
      <c r="P89" s="196">
        <f>P90</f>
        <v>0</v>
      </c>
      <c r="Q89" s="99"/>
      <c r="R89" s="196">
        <f>R90</f>
        <v>1.2671597697600001</v>
      </c>
      <c r="S89" s="99"/>
      <c r="T89" s="197">
        <f>T90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71</v>
      </c>
      <c r="AU89" s="20" t="s">
        <v>115</v>
      </c>
      <c r="BK89" s="198">
        <f>BK90</f>
        <v>0</v>
      </c>
    </row>
    <row r="90" s="12" customFormat="1" ht="25.92" customHeight="1">
      <c r="A90" s="12"/>
      <c r="B90" s="199"/>
      <c r="C90" s="200"/>
      <c r="D90" s="201" t="s">
        <v>71</v>
      </c>
      <c r="E90" s="202" t="s">
        <v>136</v>
      </c>
      <c r="F90" s="202" t="s">
        <v>137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P91+P108+P112</f>
        <v>0</v>
      </c>
      <c r="Q90" s="207"/>
      <c r="R90" s="208">
        <f>R91+R108+R112</f>
        <v>1.2671597697600001</v>
      </c>
      <c r="S90" s="207"/>
      <c r="T90" s="209">
        <f>T91+T108+T112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79</v>
      </c>
      <c r="AT90" s="211" t="s">
        <v>71</v>
      </c>
      <c r="AU90" s="211" t="s">
        <v>72</v>
      </c>
      <c r="AY90" s="210" t="s">
        <v>138</v>
      </c>
      <c r="BK90" s="212">
        <f>BK91+BK108+BK112</f>
        <v>0</v>
      </c>
    </row>
    <row r="91" s="12" customFormat="1" ht="22.8" customHeight="1">
      <c r="A91" s="12"/>
      <c r="B91" s="199"/>
      <c r="C91" s="200"/>
      <c r="D91" s="201" t="s">
        <v>71</v>
      </c>
      <c r="E91" s="213" t="s">
        <v>79</v>
      </c>
      <c r="F91" s="213" t="s">
        <v>139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SUM(P92:P107)</f>
        <v>0</v>
      </c>
      <c r="Q91" s="207"/>
      <c r="R91" s="208">
        <f>SUM(R92:R107)</f>
        <v>0</v>
      </c>
      <c r="S91" s="207"/>
      <c r="T91" s="209">
        <f>SUM(T92:T107)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79</v>
      </c>
      <c r="AT91" s="211" t="s">
        <v>71</v>
      </c>
      <c r="AU91" s="211" t="s">
        <v>79</v>
      </c>
      <c r="AY91" s="210" t="s">
        <v>138</v>
      </c>
      <c r="BK91" s="212">
        <f>SUM(BK92:BK107)</f>
        <v>0</v>
      </c>
    </row>
    <row r="92" s="2" customFormat="1" ht="37.8" customHeight="1">
      <c r="A92" s="41"/>
      <c r="B92" s="42"/>
      <c r="C92" s="215" t="s">
        <v>79</v>
      </c>
      <c r="D92" s="215" t="s">
        <v>140</v>
      </c>
      <c r="E92" s="216" t="s">
        <v>618</v>
      </c>
      <c r="F92" s="217" t="s">
        <v>619</v>
      </c>
      <c r="G92" s="218" t="s">
        <v>231</v>
      </c>
      <c r="H92" s="219">
        <v>0.40000000000000002</v>
      </c>
      <c r="I92" s="220"/>
      <c r="J92" s="221">
        <f>ROUND(I92*H92,2)</f>
        <v>0</v>
      </c>
      <c r="K92" s="217" t="s">
        <v>144</v>
      </c>
      <c r="L92" s="47"/>
      <c r="M92" s="222" t="s">
        <v>19</v>
      </c>
      <c r="N92" s="223" t="s">
        <v>43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145</v>
      </c>
      <c r="AT92" s="226" t="s">
        <v>140</v>
      </c>
      <c r="AU92" s="226" t="s">
        <v>81</v>
      </c>
      <c r="AY92" s="20" t="s">
        <v>138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79</v>
      </c>
      <c r="BK92" s="227">
        <f>ROUND(I92*H92,2)</f>
        <v>0</v>
      </c>
      <c r="BL92" s="20" t="s">
        <v>145</v>
      </c>
      <c r="BM92" s="226" t="s">
        <v>620</v>
      </c>
    </row>
    <row r="93" s="2" customFormat="1">
      <c r="A93" s="41"/>
      <c r="B93" s="42"/>
      <c r="C93" s="43"/>
      <c r="D93" s="228" t="s">
        <v>147</v>
      </c>
      <c r="E93" s="43"/>
      <c r="F93" s="229" t="s">
        <v>621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147</v>
      </c>
      <c r="AU93" s="20" t="s">
        <v>81</v>
      </c>
    </row>
    <row r="94" s="13" customFormat="1">
      <c r="A94" s="13"/>
      <c r="B94" s="233"/>
      <c r="C94" s="234"/>
      <c r="D94" s="235" t="s">
        <v>149</v>
      </c>
      <c r="E94" s="236" t="s">
        <v>19</v>
      </c>
      <c r="F94" s="237" t="s">
        <v>622</v>
      </c>
      <c r="G94" s="234"/>
      <c r="H94" s="236" t="s">
        <v>19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149</v>
      </c>
      <c r="AU94" s="243" t="s">
        <v>81</v>
      </c>
      <c r="AV94" s="13" t="s">
        <v>79</v>
      </c>
      <c r="AW94" s="13" t="s">
        <v>33</v>
      </c>
      <c r="AX94" s="13" t="s">
        <v>72</v>
      </c>
      <c r="AY94" s="243" t="s">
        <v>138</v>
      </c>
    </row>
    <row r="95" s="14" customFormat="1">
      <c r="A95" s="14"/>
      <c r="B95" s="244"/>
      <c r="C95" s="245"/>
      <c r="D95" s="235" t="s">
        <v>149</v>
      </c>
      <c r="E95" s="246" t="s">
        <v>19</v>
      </c>
      <c r="F95" s="247" t="s">
        <v>623</v>
      </c>
      <c r="G95" s="245"/>
      <c r="H95" s="248">
        <v>0.40000000000000002</v>
      </c>
      <c r="I95" s="249"/>
      <c r="J95" s="245"/>
      <c r="K95" s="245"/>
      <c r="L95" s="250"/>
      <c r="M95" s="251"/>
      <c r="N95" s="252"/>
      <c r="O95" s="252"/>
      <c r="P95" s="252"/>
      <c r="Q95" s="252"/>
      <c r="R95" s="252"/>
      <c r="S95" s="252"/>
      <c r="T95" s="25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4" t="s">
        <v>149</v>
      </c>
      <c r="AU95" s="254" t="s">
        <v>81</v>
      </c>
      <c r="AV95" s="14" t="s">
        <v>81</v>
      </c>
      <c r="AW95" s="14" t="s">
        <v>33</v>
      </c>
      <c r="AX95" s="14" t="s">
        <v>79</v>
      </c>
      <c r="AY95" s="254" t="s">
        <v>138</v>
      </c>
    </row>
    <row r="96" s="2" customFormat="1" ht="62.7" customHeight="1">
      <c r="A96" s="41"/>
      <c r="B96" s="42"/>
      <c r="C96" s="215" t="s">
        <v>81</v>
      </c>
      <c r="D96" s="215" t="s">
        <v>140</v>
      </c>
      <c r="E96" s="216" t="s">
        <v>285</v>
      </c>
      <c r="F96" s="217" t="s">
        <v>286</v>
      </c>
      <c r="G96" s="218" t="s">
        <v>231</v>
      </c>
      <c r="H96" s="219">
        <v>0.40000000000000002</v>
      </c>
      <c r="I96" s="220"/>
      <c r="J96" s="221">
        <f>ROUND(I96*H96,2)</f>
        <v>0</v>
      </c>
      <c r="K96" s="217" t="s">
        <v>144</v>
      </c>
      <c r="L96" s="47"/>
      <c r="M96" s="222" t="s">
        <v>19</v>
      </c>
      <c r="N96" s="223" t="s">
        <v>43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145</v>
      </c>
      <c r="AT96" s="226" t="s">
        <v>140</v>
      </c>
      <c r="AU96" s="226" t="s">
        <v>81</v>
      </c>
      <c r="AY96" s="20" t="s">
        <v>138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20" t="s">
        <v>79</v>
      </c>
      <c r="BK96" s="227">
        <f>ROUND(I96*H96,2)</f>
        <v>0</v>
      </c>
      <c r="BL96" s="20" t="s">
        <v>145</v>
      </c>
      <c r="BM96" s="226" t="s">
        <v>624</v>
      </c>
    </row>
    <row r="97" s="2" customFormat="1">
      <c r="A97" s="41"/>
      <c r="B97" s="42"/>
      <c r="C97" s="43"/>
      <c r="D97" s="228" t="s">
        <v>147</v>
      </c>
      <c r="E97" s="43"/>
      <c r="F97" s="229" t="s">
        <v>288</v>
      </c>
      <c r="G97" s="43"/>
      <c r="H97" s="43"/>
      <c r="I97" s="230"/>
      <c r="J97" s="43"/>
      <c r="K97" s="43"/>
      <c r="L97" s="47"/>
      <c r="M97" s="231"/>
      <c r="N97" s="232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147</v>
      </c>
      <c r="AU97" s="20" t="s">
        <v>81</v>
      </c>
    </row>
    <row r="98" s="2" customFormat="1" ht="24.15" customHeight="1">
      <c r="A98" s="41"/>
      <c r="B98" s="42"/>
      <c r="C98" s="215" t="s">
        <v>158</v>
      </c>
      <c r="D98" s="215" t="s">
        <v>140</v>
      </c>
      <c r="E98" s="216" t="s">
        <v>291</v>
      </c>
      <c r="F98" s="217" t="s">
        <v>292</v>
      </c>
      <c r="G98" s="218" t="s">
        <v>231</v>
      </c>
      <c r="H98" s="219">
        <v>0.40000000000000002</v>
      </c>
      <c r="I98" s="220"/>
      <c r="J98" s="221">
        <f>ROUND(I98*H98,2)</f>
        <v>0</v>
      </c>
      <c r="K98" s="217" t="s">
        <v>144</v>
      </c>
      <c r="L98" s="47"/>
      <c r="M98" s="222" t="s">
        <v>19</v>
      </c>
      <c r="N98" s="223" t="s">
        <v>43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145</v>
      </c>
      <c r="AT98" s="226" t="s">
        <v>140</v>
      </c>
      <c r="AU98" s="226" t="s">
        <v>81</v>
      </c>
      <c r="AY98" s="20" t="s">
        <v>138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145</v>
      </c>
      <c r="BM98" s="226" t="s">
        <v>625</v>
      </c>
    </row>
    <row r="99" s="2" customFormat="1">
      <c r="A99" s="41"/>
      <c r="B99" s="42"/>
      <c r="C99" s="43"/>
      <c r="D99" s="228" t="s">
        <v>147</v>
      </c>
      <c r="E99" s="43"/>
      <c r="F99" s="229" t="s">
        <v>294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147</v>
      </c>
      <c r="AU99" s="20" t="s">
        <v>81</v>
      </c>
    </row>
    <row r="100" s="2" customFormat="1" ht="44.25" customHeight="1">
      <c r="A100" s="41"/>
      <c r="B100" s="42"/>
      <c r="C100" s="215" t="s">
        <v>145</v>
      </c>
      <c r="D100" s="215" t="s">
        <v>140</v>
      </c>
      <c r="E100" s="216" t="s">
        <v>296</v>
      </c>
      <c r="F100" s="217" t="s">
        <v>626</v>
      </c>
      <c r="G100" s="218" t="s">
        <v>231</v>
      </c>
      <c r="H100" s="219">
        <v>0.40000000000000002</v>
      </c>
      <c r="I100" s="220"/>
      <c r="J100" s="221">
        <f>ROUND(I100*H100,2)</f>
        <v>0</v>
      </c>
      <c r="K100" s="217" t="s">
        <v>144</v>
      </c>
      <c r="L100" s="47"/>
      <c r="M100" s="222" t="s">
        <v>19</v>
      </c>
      <c r="N100" s="223" t="s">
        <v>43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145</v>
      </c>
      <c r="AT100" s="226" t="s">
        <v>140</v>
      </c>
      <c r="AU100" s="226" t="s">
        <v>81</v>
      </c>
      <c r="AY100" s="20" t="s">
        <v>138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79</v>
      </c>
      <c r="BK100" s="227">
        <f>ROUND(I100*H100,2)</f>
        <v>0</v>
      </c>
      <c r="BL100" s="20" t="s">
        <v>145</v>
      </c>
      <c r="BM100" s="226" t="s">
        <v>627</v>
      </c>
    </row>
    <row r="101" s="2" customFormat="1">
      <c r="A101" s="41"/>
      <c r="B101" s="42"/>
      <c r="C101" s="43"/>
      <c r="D101" s="228" t="s">
        <v>147</v>
      </c>
      <c r="E101" s="43"/>
      <c r="F101" s="229" t="s">
        <v>299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147</v>
      </c>
      <c r="AU101" s="20" t="s">
        <v>81</v>
      </c>
    </row>
    <row r="102" s="2" customFormat="1" ht="37.8" customHeight="1">
      <c r="A102" s="41"/>
      <c r="B102" s="42"/>
      <c r="C102" s="215" t="s">
        <v>170</v>
      </c>
      <c r="D102" s="215" t="s">
        <v>140</v>
      </c>
      <c r="E102" s="216" t="s">
        <v>301</v>
      </c>
      <c r="F102" s="217" t="s">
        <v>302</v>
      </c>
      <c r="G102" s="218" t="s">
        <v>231</v>
      </c>
      <c r="H102" s="219">
        <v>0.40000000000000002</v>
      </c>
      <c r="I102" s="220"/>
      <c r="J102" s="221">
        <f>ROUND(I102*H102,2)</f>
        <v>0</v>
      </c>
      <c r="K102" s="217" t="s">
        <v>144</v>
      </c>
      <c r="L102" s="47"/>
      <c r="M102" s="222" t="s">
        <v>19</v>
      </c>
      <c r="N102" s="223" t="s">
        <v>43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145</v>
      </c>
      <c r="AT102" s="226" t="s">
        <v>140</v>
      </c>
      <c r="AU102" s="226" t="s">
        <v>81</v>
      </c>
      <c r="AY102" s="20" t="s">
        <v>138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145</v>
      </c>
      <c r="BM102" s="226" t="s">
        <v>628</v>
      </c>
    </row>
    <row r="103" s="2" customFormat="1">
      <c r="A103" s="41"/>
      <c r="B103" s="42"/>
      <c r="C103" s="43"/>
      <c r="D103" s="228" t="s">
        <v>147</v>
      </c>
      <c r="E103" s="43"/>
      <c r="F103" s="229" t="s">
        <v>304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147</v>
      </c>
      <c r="AU103" s="20" t="s">
        <v>81</v>
      </c>
    </row>
    <row r="104" s="2" customFormat="1" ht="44.25" customHeight="1">
      <c r="A104" s="41"/>
      <c r="B104" s="42"/>
      <c r="C104" s="215" t="s">
        <v>175</v>
      </c>
      <c r="D104" s="215" t="s">
        <v>140</v>
      </c>
      <c r="E104" s="216" t="s">
        <v>306</v>
      </c>
      <c r="F104" s="217" t="s">
        <v>307</v>
      </c>
      <c r="G104" s="218" t="s">
        <v>308</v>
      </c>
      <c r="H104" s="219">
        <v>0.76000000000000001</v>
      </c>
      <c r="I104" s="220"/>
      <c r="J104" s="221">
        <f>ROUND(I104*H104,2)</f>
        <v>0</v>
      </c>
      <c r="K104" s="217" t="s">
        <v>144</v>
      </c>
      <c r="L104" s="47"/>
      <c r="M104" s="222" t="s">
        <v>19</v>
      </c>
      <c r="N104" s="223" t="s">
        <v>43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145</v>
      </c>
      <c r="AT104" s="226" t="s">
        <v>140</v>
      </c>
      <c r="AU104" s="226" t="s">
        <v>81</v>
      </c>
      <c r="AY104" s="20" t="s">
        <v>138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79</v>
      </c>
      <c r="BK104" s="227">
        <f>ROUND(I104*H104,2)</f>
        <v>0</v>
      </c>
      <c r="BL104" s="20" t="s">
        <v>145</v>
      </c>
      <c r="BM104" s="226" t="s">
        <v>629</v>
      </c>
    </row>
    <row r="105" s="2" customFormat="1">
      <c r="A105" s="41"/>
      <c r="B105" s="42"/>
      <c r="C105" s="43"/>
      <c r="D105" s="228" t="s">
        <v>147</v>
      </c>
      <c r="E105" s="43"/>
      <c r="F105" s="229" t="s">
        <v>310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147</v>
      </c>
      <c r="AU105" s="20" t="s">
        <v>81</v>
      </c>
    </row>
    <row r="106" s="2" customFormat="1">
      <c r="A106" s="41"/>
      <c r="B106" s="42"/>
      <c r="C106" s="43"/>
      <c r="D106" s="235" t="s">
        <v>164</v>
      </c>
      <c r="E106" s="43"/>
      <c r="F106" s="255" t="s">
        <v>311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164</v>
      </c>
      <c r="AU106" s="20" t="s">
        <v>81</v>
      </c>
    </row>
    <row r="107" s="14" customFormat="1">
      <c r="A107" s="14"/>
      <c r="B107" s="244"/>
      <c r="C107" s="245"/>
      <c r="D107" s="235" t="s">
        <v>149</v>
      </c>
      <c r="E107" s="245"/>
      <c r="F107" s="247" t="s">
        <v>630</v>
      </c>
      <c r="G107" s="245"/>
      <c r="H107" s="248">
        <v>0.76000000000000001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149</v>
      </c>
      <c r="AU107" s="254" t="s">
        <v>81</v>
      </c>
      <c r="AV107" s="14" t="s">
        <v>81</v>
      </c>
      <c r="AW107" s="14" t="s">
        <v>4</v>
      </c>
      <c r="AX107" s="14" t="s">
        <v>79</v>
      </c>
      <c r="AY107" s="254" t="s">
        <v>138</v>
      </c>
    </row>
    <row r="108" s="12" customFormat="1" ht="22.8" customHeight="1">
      <c r="A108" s="12"/>
      <c r="B108" s="199"/>
      <c r="C108" s="200"/>
      <c r="D108" s="201" t="s">
        <v>71</v>
      </c>
      <c r="E108" s="213" t="s">
        <v>81</v>
      </c>
      <c r="F108" s="213" t="s">
        <v>373</v>
      </c>
      <c r="G108" s="200"/>
      <c r="H108" s="200"/>
      <c r="I108" s="203"/>
      <c r="J108" s="214">
        <f>BK108</f>
        <v>0</v>
      </c>
      <c r="K108" s="200"/>
      <c r="L108" s="205"/>
      <c r="M108" s="206"/>
      <c r="N108" s="207"/>
      <c r="O108" s="207"/>
      <c r="P108" s="208">
        <f>SUM(P109:P111)</f>
        <v>0</v>
      </c>
      <c r="Q108" s="207"/>
      <c r="R108" s="208">
        <f>SUM(R109:R111)</f>
        <v>1.0124497697600001</v>
      </c>
      <c r="S108" s="207"/>
      <c r="T108" s="209">
        <f>SUM(T109:T111)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0" t="s">
        <v>79</v>
      </c>
      <c r="AT108" s="211" t="s">
        <v>71</v>
      </c>
      <c r="AU108" s="211" t="s">
        <v>79</v>
      </c>
      <c r="AY108" s="210" t="s">
        <v>138</v>
      </c>
      <c r="BK108" s="212">
        <f>SUM(BK109:BK111)</f>
        <v>0</v>
      </c>
    </row>
    <row r="109" s="2" customFormat="1" ht="24.15" customHeight="1">
      <c r="A109" s="41"/>
      <c r="B109" s="42"/>
      <c r="C109" s="215" t="s">
        <v>180</v>
      </c>
      <c r="D109" s="215" t="s">
        <v>140</v>
      </c>
      <c r="E109" s="216" t="s">
        <v>631</v>
      </c>
      <c r="F109" s="217" t="s">
        <v>632</v>
      </c>
      <c r="G109" s="218" t="s">
        <v>231</v>
      </c>
      <c r="H109" s="219">
        <v>0.44</v>
      </c>
      <c r="I109" s="220"/>
      <c r="J109" s="221">
        <f>ROUND(I109*H109,2)</f>
        <v>0</v>
      </c>
      <c r="K109" s="217" t="s">
        <v>144</v>
      </c>
      <c r="L109" s="47"/>
      <c r="M109" s="222" t="s">
        <v>19</v>
      </c>
      <c r="N109" s="223" t="s">
        <v>43</v>
      </c>
      <c r="O109" s="87"/>
      <c r="P109" s="224">
        <f>O109*H109</f>
        <v>0</v>
      </c>
      <c r="Q109" s="224">
        <v>2.3010222040000001</v>
      </c>
      <c r="R109" s="224">
        <f>Q109*H109</f>
        <v>1.0124497697600001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145</v>
      </c>
      <c r="AT109" s="226" t="s">
        <v>140</v>
      </c>
      <c r="AU109" s="226" t="s">
        <v>81</v>
      </c>
      <c r="AY109" s="20" t="s">
        <v>138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145</v>
      </c>
      <c r="BM109" s="226" t="s">
        <v>633</v>
      </c>
    </row>
    <row r="110" s="2" customFormat="1">
      <c r="A110" s="41"/>
      <c r="B110" s="42"/>
      <c r="C110" s="43"/>
      <c r="D110" s="228" t="s">
        <v>147</v>
      </c>
      <c r="E110" s="43"/>
      <c r="F110" s="229" t="s">
        <v>634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147</v>
      </c>
      <c r="AU110" s="20" t="s">
        <v>81</v>
      </c>
    </row>
    <row r="111" s="14" customFormat="1">
      <c r="A111" s="14"/>
      <c r="B111" s="244"/>
      <c r="C111" s="245"/>
      <c r="D111" s="235" t="s">
        <v>149</v>
      </c>
      <c r="E111" s="245"/>
      <c r="F111" s="247" t="s">
        <v>635</v>
      </c>
      <c r="G111" s="245"/>
      <c r="H111" s="248">
        <v>0.44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4" t="s">
        <v>149</v>
      </c>
      <c r="AU111" s="254" t="s">
        <v>81</v>
      </c>
      <c r="AV111" s="14" t="s">
        <v>81</v>
      </c>
      <c r="AW111" s="14" t="s">
        <v>4</v>
      </c>
      <c r="AX111" s="14" t="s">
        <v>79</v>
      </c>
      <c r="AY111" s="254" t="s">
        <v>138</v>
      </c>
    </row>
    <row r="112" s="12" customFormat="1" ht="22.8" customHeight="1">
      <c r="A112" s="12"/>
      <c r="B112" s="199"/>
      <c r="C112" s="200"/>
      <c r="D112" s="201" t="s">
        <v>71</v>
      </c>
      <c r="E112" s="213" t="s">
        <v>194</v>
      </c>
      <c r="F112" s="213" t="s">
        <v>476</v>
      </c>
      <c r="G112" s="200"/>
      <c r="H112" s="200"/>
      <c r="I112" s="203"/>
      <c r="J112" s="214">
        <f>BK112</f>
        <v>0</v>
      </c>
      <c r="K112" s="200"/>
      <c r="L112" s="205"/>
      <c r="M112" s="206"/>
      <c r="N112" s="207"/>
      <c r="O112" s="207"/>
      <c r="P112" s="208">
        <f>SUM(P113:P122)</f>
        <v>0</v>
      </c>
      <c r="Q112" s="207"/>
      <c r="R112" s="208">
        <f>SUM(R113:R122)</f>
        <v>0.25471000000000005</v>
      </c>
      <c r="S112" s="207"/>
      <c r="T112" s="209">
        <f>SUM(T113:T122)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0" t="s">
        <v>79</v>
      </c>
      <c r="AT112" s="211" t="s">
        <v>71</v>
      </c>
      <c r="AU112" s="211" t="s">
        <v>79</v>
      </c>
      <c r="AY112" s="210" t="s">
        <v>138</v>
      </c>
      <c r="BK112" s="212">
        <f>SUM(BK113:BK122)</f>
        <v>0</v>
      </c>
    </row>
    <row r="113" s="2" customFormat="1" ht="24.15" customHeight="1">
      <c r="A113" s="41"/>
      <c r="B113" s="42"/>
      <c r="C113" s="215" t="s">
        <v>186</v>
      </c>
      <c r="D113" s="215" t="s">
        <v>140</v>
      </c>
      <c r="E113" s="216" t="s">
        <v>636</v>
      </c>
      <c r="F113" s="217" t="s">
        <v>637</v>
      </c>
      <c r="G113" s="218" t="s">
        <v>161</v>
      </c>
      <c r="H113" s="219">
        <v>2</v>
      </c>
      <c r="I113" s="220"/>
      <c r="J113" s="221">
        <f>ROUND(I113*H113,2)</f>
        <v>0</v>
      </c>
      <c r="K113" s="217" t="s">
        <v>144</v>
      </c>
      <c r="L113" s="47"/>
      <c r="M113" s="222" t="s">
        <v>19</v>
      </c>
      <c r="N113" s="223" t="s">
        <v>43</v>
      </c>
      <c r="O113" s="87"/>
      <c r="P113" s="224">
        <f>O113*H113</f>
        <v>0</v>
      </c>
      <c r="Q113" s="224">
        <v>0.00069999999999999999</v>
      </c>
      <c r="R113" s="224">
        <f>Q113*H113</f>
        <v>0.0014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145</v>
      </c>
      <c r="AT113" s="226" t="s">
        <v>140</v>
      </c>
      <c r="AU113" s="226" t="s">
        <v>81</v>
      </c>
      <c r="AY113" s="20" t="s">
        <v>138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145</v>
      </c>
      <c r="BM113" s="226" t="s">
        <v>638</v>
      </c>
    </row>
    <row r="114" s="2" customFormat="1">
      <c r="A114" s="41"/>
      <c r="B114" s="42"/>
      <c r="C114" s="43"/>
      <c r="D114" s="228" t="s">
        <v>147</v>
      </c>
      <c r="E114" s="43"/>
      <c r="F114" s="229" t="s">
        <v>639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147</v>
      </c>
      <c r="AU114" s="20" t="s">
        <v>81</v>
      </c>
    </row>
    <row r="115" s="2" customFormat="1" ht="24.15" customHeight="1">
      <c r="A115" s="41"/>
      <c r="B115" s="42"/>
      <c r="C115" s="267" t="s">
        <v>194</v>
      </c>
      <c r="D115" s="267" t="s">
        <v>320</v>
      </c>
      <c r="E115" s="268" t="s">
        <v>640</v>
      </c>
      <c r="F115" s="269" t="s">
        <v>641</v>
      </c>
      <c r="G115" s="270" t="s">
        <v>161</v>
      </c>
      <c r="H115" s="271">
        <v>2</v>
      </c>
      <c r="I115" s="272"/>
      <c r="J115" s="273">
        <f>ROUND(I115*H115,2)</f>
        <v>0</v>
      </c>
      <c r="K115" s="269" t="s">
        <v>144</v>
      </c>
      <c r="L115" s="274"/>
      <c r="M115" s="275" t="s">
        <v>19</v>
      </c>
      <c r="N115" s="276" t="s">
        <v>43</v>
      </c>
      <c r="O115" s="87"/>
      <c r="P115" s="224">
        <f>O115*H115</f>
        <v>0</v>
      </c>
      <c r="Q115" s="224">
        <v>0.0035000000000000001</v>
      </c>
      <c r="R115" s="224">
        <f>Q115*H115</f>
        <v>0.0070000000000000001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186</v>
      </c>
      <c r="AT115" s="226" t="s">
        <v>320</v>
      </c>
      <c r="AU115" s="226" t="s">
        <v>81</v>
      </c>
      <c r="AY115" s="20" t="s">
        <v>138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79</v>
      </c>
      <c r="BK115" s="227">
        <f>ROUND(I115*H115,2)</f>
        <v>0</v>
      </c>
      <c r="BL115" s="20" t="s">
        <v>145</v>
      </c>
      <c r="BM115" s="226" t="s">
        <v>642</v>
      </c>
    </row>
    <row r="116" s="2" customFormat="1" ht="24.15" customHeight="1">
      <c r="A116" s="41"/>
      <c r="B116" s="42"/>
      <c r="C116" s="215" t="s">
        <v>199</v>
      </c>
      <c r="D116" s="215" t="s">
        <v>140</v>
      </c>
      <c r="E116" s="216" t="s">
        <v>643</v>
      </c>
      <c r="F116" s="217" t="s">
        <v>644</v>
      </c>
      <c r="G116" s="218" t="s">
        <v>161</v>
      </c>
      <c r="H116" s="219">
        <v>2</v>
      </c>
      <c r="I116" s="220"/>
      <c r="J116" s="221">
        <f>ROUND(I116*H116,2)</f>
        <v>0</v>
      </c>
      <c r="K116" s="217" t="s">
        <v>144</v>
      </c>
      <c r="L116" s="47"/>
      <c r="M116" s="222" t="s">
        <v>19</v>
      </c>
      <c r="N116" s="223" t="s">
        <v>43</v>
      </c>
      <c r="O116" s="87"/>
      <c r="P116" s="224">
        <f>O116*H116</f>
        <v>0</v>
      </c>
      <c r="Q116" s="224">
        <v>0.11240500000000001</v>
      </c>
      <c r="R116" s="224">
        <f>Q116*H116</f>
        <v>0.22481000000000001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145</v>
      </c>
      <c r="AT116" s="226" t="s">
        <v>140</v>
      </c>
      <c r="AU116" s="226" t="s">
        <v>81</v>
      </c>
      <c r="AY116" s="20" t="s">
        <v>138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145</v>
      </c>
      <c r="BM116" s="226" t="s">
        <v>645</v>
      </c>
    </row>
    <row r="117" s="2" customFormat="1">
      <c r="A117" s="41"/>
      <c r="B117" s="42"/>
      <c r="C117" s="43"/>
      <c r="D117" s="228" t="s">
        <v>147</v>
      </c>
      <c r="E117" s="43"/>
      <c r="F117" s="229" t="s">
        <v>646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147</v>
      </c>
      <c r="AU117" s="20" t="s">
        <v>81</v>
      </c>
    </row>
    <row r="118" s="2" customFormat="1" ht="21.75" customHeight="1">
      <c r="A118" s="41"/>
      <c r="B118" s="42"/>
      <c r="C118" s="267" t="s">
        <v>204</v>
      </c>
      <c r="D118" s="267" t="s">
        <v>320</v>
      </c>
      <c r="E118" s="268" t="s">
        <v>647</v>
      </c>
      <c r="F118" s="269" t="s">
        <v>648</v>
      </c>
      <c r="G118" s="270" t="s">
        <v>161</v>
      </c>
      <c r="H118" s="271">
        <v>2</v>
      </c>
      <c r="I118" s="272"/>
      <c r="J118" s="273">
        <f>ROUND(I118*H118,2)</f>
        <v>0</v>
      </c>
      <c r="K118" s="269" t="s">
        <v>144</v>
      </c>
      <c r="L118" s="274"/>
      <c r="M118" s="275" t="s">
        <v>19</v>
      </c>
      <c r="N118" s="276" t="s">
        <v>43</v>
      </c>
      <c r="O118" s="87"/>
      <c r="P118" s="224">
        <f>O118*H118</f>
        <v>0</v>
      </c>
      <c r="Q118" s="224">
        <v>0.0064999999999999997</v>
      </c>
      <c r="R118" s="224">
        <f>Q118*H118</f>
        <v>0.012999999999999999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186</v>
      </c>
      <c r="AT118" s="226" t="s">
        <v>320</v>
      </c>
      <c r="AU118" s="226" t="s">
        <v>81</v>
      </c>
      <c r="AY118" s="20" t="s">
        <v>138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145</v>
      </c>
      <c r="BM118" s="226" t="s">
        <v>649</v>
      </c>
    </row>
    <row r="119" s="2" customFormat="1" ht="16.5" customHeight="1">
      <c r="A119" s="41"/>
      <c r="B119" s="42"/>
      <c r="C119" s="267" t="s">
        <v>209</v>
      </c>
      <c r="D119" s="267" t="s">
        <v>320</v>
      </c>
      <c r="E119" s="268" t="s">
        <v>650</v>
      </c>
      <c r="F119" s="269" t="s">
        <v>651</v>
      </c>
      <c r="G119" s="270" t="s">
        <v>161</v>
      </c>
      <c r="H119" s="271">
        <v>2</v>
      </c>
      <c r="I119" s="272"/>
      <c r="J119" s="273">
        <f>ROUND(I119*H119,2)</f>
        <v>0</v>
      </c>
      <c r="K119" s="269" t="s">
        <v>144</v>
      </c>
      <c r="L119" s="274"/>
      <c r="M119" s="275" t="s">
        <v>19</v>
      </c>
      <c r="N119" s="276" t="s">
        <v>43</v>
      </c>
      <c r="O119" s="87"/>
      <c r="P119" s="224">
        <f>O119*H119</f>
        <v>0</v>
      </c>
      <c r="Q119" s="224">
        <v>0.0033</v>
      </c>
      <c r="R119" s="224">
        <f>Q119*H119</f>
        <v>0.0066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186</v>
      </c>
      <c r="AT119" s="226" t="s">
        <v>320</v>
      </c>
      <c r="AU119" s="226" t="s">
        <v>81</v>
      </c>
      <c r="AY119" s="20" t="s">
        <v>138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145</v>
      </c>
      <c r="BM119" s="226" t="s">
        <v>652</v>
      </c>
    </row>
    <row r="120" s="2" customFormat="1" ht="16.5" customHeight="1">
      <c r="A120" s="41"/>
      <c r="B120" s="42"/>
      <c r="C120" s="267" t="s">
        <v>214</v>
      </c>
      <c r="D120" s="267" t="s">
        <v>320</v>
      </c>
      <c r="E120" s="268" t="s">
        <v>653</v>
      </c>
      <c r="F120" s="269" t="s">
        <v>654</v>
      </c>
      <c r="G120" s="270" t="s">
        <v>161</v>
      </c>
      <c r="H120" s="271">
        <v>2</v>
      </c>
      <c r="I120" s="272"/>
      <c r="J120" s="273">
        <f>ROUND(I120*H120,2)</f>
        <v>0</v>
      </c>
      <c r="K120" s="269" t="s">
        <v>144</v>
      </c>
      <c r="L120" s="274"/>
      <c r="M120" s="275" t="s">
        <v>19</v>
      </c>
      <c r="N120" s="276" t="s">
        <v>43</v>
      </c>
      <c r="O120" s="87"/>
      <c r="P120" s="224">
        <f>O120*H120</f>
        <v>0</v>
      </c>
      <c r="Q120" s="224">
        <v>0.00014999999999999999</v>
      </c>
      <c r="R120" s="224">
        <f>Q120*H120</f>
        <v>0.00029999999999999997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186</v>
      </c>
      <c r="AT120" s="226" t="s">
        <v>320</v>
      </c>
      <c r="AU120" s="226" t="s">
        <v>81</v>
      </c>
      <c r="AY120" s="20" t="s">
        <v>138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145</v>
      </c>
      <c r="BM120" s="226" t="s">
        <v>655</v>
      </c>
    </row>
    <row r="121" s="2" customFormat="1" ht="16.5" customHeight="1">
      <c r="A121" s="41"/>
      <c r="B121" s="42"/>
      <c r="C121" s="267" t="s">
        <v>222</v>
      </c>
      <c r="D121" s="267" t="s">
        <v>320</v>
      </c>
      <c r="E121" s="268" t="s">
        <v>656</v>
      </c>
      <c r="F121" s="269" t="s">
        <v>657</v>
      </c>
      <c r="G121" s="270" t="s">
        <v>161</v>
      </c>
      <c r="H121" s="271">
        <v>4</v>
      </c>
      <c r="I121" s="272"/>
      <c r="J121" s="273">
        <f>ROUND(I121*H121,2)</f>
        <v>0</v>
      </c>
      <c r="K121" s="269" t="s">
        <v>144</v>
      </c>
      <c r="L121" s="274"/>
      <c r="M121" s="275" t="s">
        <v>19</v>
      </c>
      <c r="N121" s="276" t="s">
        <v>43</v>
      </c>
      <c r="O121" s="87"/>
      <c r="P121" s="224">
        <f>O121*H121</f>
        <v>0</v>
      </c>
      <c r="Q121" s="224">
        <v>0.00040000000000000002</v>
      </c>
      <c r="R121" s="224">
        <f>Q121*H121</f>
        <v>0.0016000000000000001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186</v>
      </c>
      <c r="AT121" s="226" t="s">
        <v>320</v>
      </c>
      <c r="AU121" s="226" t="s">
        <v>81</v>
      </c>
      <c r="AY121" s="20" t="s">
        <v>138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145</v>
      </c>
      <c r="BM121" s="226" t="s">
        <v>658</v>
      </c>
    </row>
    <row r="122" s="14" customFormat="1">
      <c r="A122" s="14"/>
      <c r="B122" s="244"/>
      <c r="C122" s="245"/>
      <c r="D122" s="235" t="s">
        <v>149</v>
      </c>
      <c r="E122" s="245"/>
      <c r="F122" s="247" t="s">
        <v>659</v>
      </c>
      <c r="G122" s="245"/>
      <c r="H122" s="248">
        <v>4</v>
      </c>
      <c r="I122" s="249"/>
      <c r="J122" s="245"/>
      <c r="K122" s="245"/>
      <c r="L122" s="250"/>
      <c r="M122" s="281"/>
      <c r="N122" s="282"/>
      <c r="O122" s="282"/>
      <c r="P122" s="282"/>
      <c r="Q122" s="282"/>
      <c r="R122" s="282"/>
      <c r="S122" s="282"/>
      <c r="T122" s="28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4" t="s">
        <v>149</v>
      </c>
      <c r="AU122" s="254" t="s">
        <v>81</v>
      </c>
      <c r="AV122" s="14" t="s">
        <v>81</v>
      </c>
      <c r="AW122" s="14" t="s">
        <v>4</v>
      </c>
      <c r="AX122" s="14" t="s">
        <v>79</v>
      </c>
      <c r="AY122" s="254" t="s">
        <v>138</v>
      </c>
    </row>
    <row r="123" s="2" customFormat="1" ht="6.96" customHeight="1">
      <c r="A123" s="41"/>
      <c r="B123" s="62"/>
      <c r="C123" s="63"/>
      <c r="D123" s="63"/>
      <c r="E123" s="63"/>
      <c r="F123" s="63"/>
      <c r="G123" s="63"/>
      <c r="H123" s="63"/>
      <c r="I123" s="63"/>
      <c r="J123" s="63"/>
      <c r="K123" s="63"/>
      <c r="L123" s="47"/>
      <c r="M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</row>
  </sheetData>
  <sheetProtection sheet="1" autoFilter="0" formatColumns="0" formatRows="0" objects="1" scenarios="1" spinCount="100000" saltValue="eloYMNj3iEeffxDOv4kkYZRyQ46RPN/b0nGn1s7zaOkTER+jsEhMi15+lRpipxjs8eK/1kqYS/Q9NUtCZ8/CvQ==" hashValue="9iEDBX2VvZVNb4/dXWgfF9fxDF+I1MKI5+x+V5fs5zNQfaszRIva/rxW95OeJzHXYcOpEQZ8lsFTlv2LBwkIlQ==" algorithmName="SHA-512" password="CC35"/>
  <autoFilter ref="C88:K12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2_01/131213701"/>
    <hyperlink ref="F97" r:id="rId2" display="https://podminky.urs.cz/item/CS_URS_2022_01/162751117"/>
    <hyperlink ref="F99" r:id="rId3" display="https://podminky.urs.cz/item/CS_URS_2022_01/167151111"/>
    <hyperlink ref="F101" r:id="rId4" display="https://podminky.urs.cz/item/CS_URS_2022_01/167151121"/>
    <hyperlink ref="F103" r:id="rId5" display="https://podminky.urs.cz/item/CS_URS_2022_01/171201201"/>
    <hyperlink ref="F105" r:id="rId6" display="https://podminky.urs.cz/item/CS_URS_2022_01/171201231"/>
    <hyperlink ref="F110" r:id="rId7" display="https://podminky.urs.cz/item/CS_URS_2022_01/275313511"/>
    <hyperlink ref="F114" r:id="rId8" display="https://podminky.urs.cz/item/CS_URS_2022_01/914111111"/>
    <hyperlink ref="F117" r:id="rId9" display="https://podminky.urs.cz/item/CS_URS_2022_01/9145111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107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Parkoviště za školou, ul. V Zálomu</v>
      </c>
      <c r="F7" s="145"/>
      <c r="G7" s="145"/>
      <c r="H7" s="145"/>
      <c r="L7" s="23"/>
    </row>
    <row r="8" s="1" customFormat="1" ht="12" customHeight="1">
      <c r="B8" s="23"/>
      <c r="D8" s="145" t="s">
        <v>108</v>
      </c>
      <c r="L8" s="23"/>
    </row>
    <row r="9" s="2" customFormat="1" ht="16.5" customHeight="1">
      <c r="A9" s="41"/>
      <c r="B9" s="47"/>
      <c r="C9" s="41"/>
      <c r="D9" s="41"/>
      <c r="E9" s="146" t="s">
        <v>109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110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660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22. 4. 2022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19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5" t="s">
        <v>28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">
        <v>19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32</v>
      </c>
      <c r="F23" s="41"/>
      <c r="G23" s="41"/>
      <c r="H23" s="41"/>
      <c r="I23" s="145" t="s">
        <v>28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34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28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ROUND(J96,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ROUND((SUM(BE96:BE206)),  2)</f>
        <v>0</v>
      </c>
      <c r="G35" s="41"/>
      <c r="H35" s="41"/>
      <c r="I35" s="160">
        <v>0.20999999999999999</v>
      </c>
      <c r="J35" s="159">
        <f>ROUND(((SUM(BE96:BE206))*I35),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ROUND((SUM(BF96:BF206)),  2)</f>
        <v>0</v>
      </c>
      <c r="G36" s="41"/>
      <c r="H36" s="41"/>
      <c r="I36" s="160">
        <v>0.14999999999999999</v>
      </c>
      <c r="J36" s="159">
        <f>ROUND(((SUM(BF96:BF206))*I36),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ROUND((SUM(BG96:BG206)),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ROUND((SUM(BH96:BH206)),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ROUND((SUM(BI96:BI206)),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112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Parkoviště za školou, ul. V Zálomu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108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109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110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101.4 - Terénní schodiště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ul. V Zálomu</v>
      </c>
      <c r="G56" s="43"/>
      <c r="H56" s="43"/>
      <c r="I56" s="35" t="s">
        <v>23</v>
      </c>
      <c r="J56" s="75" t="str">
        <f>IF(J14="","",J14)</f>
        <v>22. 4. 2022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Statutární město Ostrava, MO Ostrava - Jih</v>
      </c>
      <c r="G58" s="43"/>
      <c r="H58" s="43"/>
      <c r="I58" s="35" t="s">
        <v>31</v>
      </c>
      <c r="J58" s="39" t="str">
        <f>E23</f>
        <v>Dopravní projekce Bojko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113</v>
      </c>
      <c r="D61" s="174"/>
      <c r="E61" s="174"/>
      <c r="F61" s="174"/>
      <c r="G61" s="174"/>
      <c r="H61" s="174"/>
      <c r="I61" s="174"/>
      <c r="J61" s="175" t="s">
        <v>114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J96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115</v>
      </c>
    </row>
    <row r="64" s="9" customFormat="1" ht="24.96" customHeight="1">
      <c r="A64" s="9"/>
      <c r="B64" s="177"/>
      <c r="C64" s="178"/>
      <c r="D64" s="179" t="s">
        <v>116</v>
      </c>
      <c r="E64" s="180"/>
      <c r="F64" s="180"/>
      <c r="G64" s="180"/>
      <c r="H64" s="180"/>
      <c r="I64" s="180"/>
      <c r="J64" s="181">
        <f>J97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117</v>
      </c>
      <c r="E65" s="185"/>
      <c r="F65" s="185"/>
      <c r="G65" s="185"/>
      <c r="H65" s="185"/>
      <c r="I65" s="185"/>
      <c r="J65" s="186">
        <f>J98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118</v>
      </c>
      <c r="E66" s="185"/>
      <c r="F66" s="185"/>
      <c r="G66" s="185"/>
      <c r="H66" s="185"/>
      <c r="I66" s="185"/>
      <c r="J66" s="186">
        <f>J124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661</v>
      </c>
      <c r="E67" s="185"/>
      <c r="F67" s="185"/>
      <c r="G67" s="185"/>
      <c r="H67" s="185"/>
      <c r="I67" s="185"/>
      <c r="J67" s="186">
        <f>J135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662</v>
      </c>
      <c r="E68" s="185"/>
      <c r="F68" s="185"/>
      <c r="G68" s="185"/>
      <c r="H68" s="185"/>
      <c r="I68" s="185"/>
      <c r="J68" s="186">
        <f>J162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663</v>
      </c>
      <c r="E69" s="185"/>
      <c r="F69" s="185"/>
      <c r="G69" s="185"/>
      <c r="H69" s="185"/>
      <c r="I69" s="185"/>
      <c r="J69" s="186">
        <f>J172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120</v>
      </c>
      <c r="E70" s="185"/>
      <c r="F70" s="185"/>
      <c r="G70" s="185"/>
      <c r="H70" s="185"/>
      <c r="I70" s="185"/>
      <c r="J70" s="186">
        <f>J177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121</v>
      </c>
      <c r="E71" s="185"/>
      <c r="F71" s="185"/>
      <c r="G71" s="185"/>
      <c r="H71" s="185"/>
      <c r="I71" s="185"/>
      <c r="J71" s="186">
        <f>J186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122</v>
      </c>
      <c r="E72" s="185"/>
      <c r="F72" s="185"/>
      <c r="G72" s="185"/>
      <c r="H72" s="185"/>
      <c r="I72" s="185"/>
      <c r="J72" s="186">
        <f>J199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7"/>
      <c r="C73" s="178"/>
      <c r="D73" s="179" t="s">
        <v>664</v>
      </c>
      <c r="E73" s="180"/>
      <c r="F73" s="180"/>
      <c r="G73" s="180"/>
      <c r="H73" s="180"/>
      <c r="I73" s="180"/>
      <c r="J73" s="181">
        <f>J202</f>
        <v>0</v>
      </c>
      <c r="K73" s="178"/>
      <c r="L73" s="18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3"/>
      <c r="C74" s="128"/>
      <c r="D74" s="184" t="s">
        <v>665</v>
      </c>
      <c r="E74" s="185"/>
      <c r="F74" s="185"/>
      <c r="G74" s="185"/>
      <c r="H74" s="185"/>
      <c r="I74" s="185"/>
      <c r="J74" s="186">
        <f>J203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80" s="2" customFormat="1" ht="6.96" customHeight="1">
      <c r="A80" s="41"/>
      <c r="B80" s="64"/>
      <c r="C80" s="65"/>
      <c r="D80" s="65"/>
      <c r="E80" s="65"/>
      <c r="F80" s="65"/>
      <c r="G80" s="65"/>
      <c r="H80" s="65"/>
      <c r="I80" s="65"/>
      <c r="J80" s="65"/>
      <c r="K80" s="65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4.96" customHeight="1">
      <c r="A81" s="41"/>
      <c r="B81" s="42"/>
      <c r="C81" s="26" t="s">
        <v>123</v>
      </c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16</v>
      </c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172" t="str">
        <f>E7</f>
        <v>Parkoviště za školou, ul. V Zálomu</v>
      </c>
      <c r="F84" s="35"/>
      <c r="G84" s="35"/>
      <c r="H84" s="35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" customFormat="1" ht="12" customHeight="1">
      <c r="B85" s="24"/>
      <c r="C85" s="35" t="s">
        <v>108</v>
      </c>
      <c r="D85" s="25"/>
      <c r="E85" s="25"/>
      <c r="F85" s="25"/>
      <c r="G85" s="25"/>
      <c r="H85" s="25"/>
      <c r="I85" s="25"/>
      <c r="J85" s="25"/>
      <c r="K85" s="25"/>
      <c r="L85" s="23"/>
    </row>
    <row r="86" s="2" customFormat="1" ht="16.5" customHeight="1">
      <c r="A86" s="41"/>
      <c r="B86" s="42"/>
      <c r="C86" s="43"/>
      <c r="D86" s="43"/>
      <c r="E86" s="172" t="s">
        <v>109</v>
      </c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110</v>
      </c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6.5" customHeight="1">
      <c r="A88" s="41"/>
      <c r="B88" s="42"/>
      <c r="C88" s="43"/>
      <c r="D88" s="43"/>
      <c r="E88" s="72" t="str">
        <f>E11</f>
        <v>SO 101.4 - Terénní schodiště</v>
      </c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21</v>
      </c>
      <c r="D90" s="43"/>
      <c r="E90" s="43"/>
      <c r="F90" s="30" t="str">
        <f>F14</f>
        <v>ul. V Zálomu</v>
      </c>
      <c r="G90" s="43"/>
      <c r="H90" s="43"/>
      <c r="I90" s="35" t="s">
        <v>23</v>
      </c>
      <c r="J90" s="75" t="str">
        <f>IF(J14="","",J14)</f>
        <v>22. 4. 2022</v>
      </c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25.65" customHeight="1">
      <c r="A92" s="41"/>
      <c r="B92" s="42"/>
      <c r="C92" s="35" t="s">
        <v>25</v>
      </c>
      <c r="D92" s="43"/>
      <c r="E92" s="43"/>
      <c r="F92" s="30" t="str">
        <f>E17</f>
        <v>Statutární město Ostrava, MO Ostrava - Jih</v>
      </c>
      <c r="G92" s="43"/>
      <c r="H92" s="43"/>
      <c r="I92" s="35" t="s">
        <v>31</v>
      </c>
      <c r="J92" s="39" t="str">
        <f>E23</f>
        <v>Dopravní projekce Bojko s.r.o.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5" t="s">
        <v>29</v>
      </c>
      <c r="D93" s="43"/>
      <c r="E93" s="43"/>
      <c r="F93" s="30" t="str">
        <f>IF(E20="","",E20)</f>
        <v>Vyplň údaj</v>
      </c>
      <c r="G93" s="43"/>
      <c r="H93" s="43"/>
      <c r="I93" s="35" t="s">
        <v>34</v>
      </c>
      <c r="J93" s="39" t="str">
        <f>E26</f>
        <v xml:space="preserve"> </v>
      </c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0.32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11" customFormat="1" ht="29.28" customHeight="1">
      <c r="A95" s="188"/>
      <c r="B95" s="189"/>
      <c r="C95" s="190" t="s">
        <v>124</v>
      </c>
      <c r="D95" s="191" t="s">
        <v>57</v>
      </c>
      <c r="E95" s="191" t="s">
        <v>53</v>
      </c>
      <c r="F95" s="191" t="s">
        <v>54</v>
      </c>
      <c r="G95" s="191" t="s">
        <v>125</v>
      </c>
      <c r="H95" s="191" t="s">
        <v>126</v>
      </c>
      <c r="I95" s="191" t="s">
        <v>127</v>
      </c>
      <c r="J95" s="191" t="s">
        <v>114</v>
      </c>
      <c r="K95" s="192" t="s">
        <v>128</v>
      </c>
      <c r="L95" s="193"/>
      <c r="M95" s="95" t="s">
        <v>19</v>
      </c>
      <c r="N95" s="96" t="s">
        <v>42</v>
      </c>
      <c r="O95" s="96" t="s">
        <v>129</v>
      </c>
      <c r="P95" s="96" t="s">
        <v>130</v>
      </c>
      <c r="Q95" s="96" t="s">
        <v>131</v>
      </c>
      <c r="R95" s="96" t="s">
        <v>132</v>
      </c>
      <c r="S95" s="96" t="s">
        <v>133</v>
      </c>
      <c r="T95" s="97" t="s">
        <v>134</v>
      </c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</row>
    <row r="96" s="2" customFormat="1" ht="22.8" customHeight="1">
      <c r="A96" s="41"/>
      <c r="B96" s="42"/>
      <c r="C96" s="102" t="s">
        <v>135</v>
      </c>
      <c r="D96" s="43"/>
      <c r="E96" s="43"/>
      <c r="F96" s="43"/>
      <c r="G96" s="43"/>
      <c r="H96" s="43"/>
      <c r="I96" s="43"/>
      <c r="J96" s="194">
        <f>BK96</f>
        <v>0</v>
      </c>
      <c r="K96" s="43"/>
      <c r="L96" s="47"/>
      <c r="M96" s="98"/>
      <c r="N96" s="195"/>
      <c r="O96" s="99"/>
      <c r="P96" s="196">
        <f>P97+P202</f>
        <v>0</v>
      </c>
      <c r="Q96" s="99"/>
      <c r="R96" s="196">
        <f>R97+R202</f>
        <v>34.632002889999995</v>
      </c>
      <c r="S96" s="99"/>
      <c r="T96" s="197">
        <f>T97+T202</f>
        <v>15.799999999999999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71</v>
      </c>
      <c r="AU96" s="20" t="s">
        <v>115</v>
      </c>
      <c r="BK96" s="198">
        <f>BK97+BK202</f>
        <v>0</v>
      </c>
    </row>
    <row r="97" s="12" customFormat="1" ht="25.92" customHeight="1">
      <c r="A97" s="12"/>
      <c r="B97" s="199"/>
      <c r="C97" s="200"/>
      <c r="D97" s="201" t="s">
        <v>71</v>
      </c>
      <c r="E97" s="202" t="s">
        <v>136</v>
      </c>
      <c r="F97" s="202" t="s">
        <v>137</v>
      </c>
      <c r="G97" s="200"/>
      <c r="H97" s="200"/>
      <c r="I97" s="203"/>
      <c r="J97" s="204">
        <f>BK97</f>
        <v>0</v>
      </c>
      <c r="K97" s="200"/>
      <c r="L97" s="205"/>
      <c r="M97" s="206"/>
      <c r="N97" s="207"/>
      <c r="O97" s="207"/>
      <c r="P97" s="208">
        <f>P98+P124+P135+P162+P172+P177+P186+P199</f>
        <v>0</v>
      </c>
      <c r="Q97" s="207"/>
      <c r="R97" s="208">
        <f>R98+R124+R135+R162+R172+R177+R186+R199</f>
        <v>34.068002889999995</v>
      </c>
      <c r="S97" s="207"/>
      <c r="T97" s="209">
        <f>T98+T124+T135+T162+T172+T177+T186+T199</f>
        <v>15.799999999999999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79</v>
      </c>
      <c r="AT97" s="211" t="s">
        <v>71</v>
      </c>
      <c r="AU97" s="211" t="s">
        <v>72</v>
      </c>
      <c r="AY97" s="210" t="s">
        <v>138</v>
      </c>
      <c r="BK97" s="212">
        <f>BK98+BK124+BK135+BK162+BK172+BK177+BK186+BK199</f>
        <v>0</v>
      </c>
    </row>
    <row r="98" s="12" customFormat="1" ht="22.8" customHeight="1">
      <c r="A98" s="12"/>
      <c r="B98" s="199"/>
      <c r="C98" s="200"/>
      <c r="D98" s="201" t="s">
        <v>71</v>
      </c>
      <c r="E98" s="213" t="s">
        <v>79</v>
      </c>
      <c r="F98" s="213" t="s">
        <v>139</v>
      </c>
      <c r="G98" s="200"/>
      <c r="H98" s="200"/>
      <c r="I98" s="203"/>
      <c r="J98" s="214">
        <f>BK98</f>
        <v>0</v>
      </c>
      <c r="K98" s="200"/>
      <c r="L98" s="205"/>
      <c r="M98" s="206"/>
      <c r="N98" s="207"/>
      <c r="O98" s="207"/>
      <c r="P98" s="208">
        <f>SUM(P99:P123)</f>
        <v>0</v>
      </c>
      <c r="Q98" s="207"/>
      <c r="R98" s="208">
        <f>SUM(R99:R123)</f>
        <v>5.8280000000000003</v>
      </c>
      <c r="S98" s="207"/>
      <c r="T98" s="209">
        <f>SUM(T99:T123)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79</v>
      </c>
      <c r="AT98" s="211" t="s">
        <v>71</v>
      </c>
      <c r="AU98" s="211" t="s">
        <v>79</v>
      </c>
      <c r="AY98" s="210" t="s">
        <v>138</v>
      </c>
      <c r="BK98" s="212">
        <f>SUM(BK99:BK123)</f>
        <v>0</v>
      </c>
    </row>
    <row r="99" s="2" customFormat="1" ht="44.25" customHeight="1">
      <c r="A99" s="41"/>
      <c r="B99" s="42"/>
      <c r="C99" s="215" t="s">
        <v>79</v>
      </c>
      <c r="D99" s="215" t="s">
        <v>140</v>
      </c>
      <c r="E99" s="216" t="s">
        <v>237</v>
      </c>
      <c r="F99" s="217" t="s">
        <v>238</v>
      </c>
      <c r="G99" s="218" t="s">
        <v>231</v>
      </c>
      <c r="H99" s="219">
        <v>4.5</v>
      </c>
      <c r="I99" s="220"/>
      <c r="J99" s="221">
        <f>ROUND(I99*H99,2)</f>
        <v>0</v>
      </c>
      <c r="K99" s="217" t="s">
        <v>144</v>
      </c>
      <c r="L99" s="47"/>
      <c r="M99" s="222" t="s">
        <v>19</v>
      </c>
      <c r="N99" s="223" t="s">
        <v>43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145</v>
      </c>
      <c r="AT99" s="226" t="s">
        <v>140</v>
      </c>
      <c r="AU99" s="226" t="s">
        <v>81</v>
      </c>
      <c r="AY99" s="20" t="s">
        <v>138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145</v>
      </c>
      <c r="BM99" s="226" t="s">
        <v>666</v>
      </c>
    </row>
    <row r="100" s="2" customFormat="1">
      <c r="A100" s="41"/>
      <c r="B100" s="42"/>
      <c r="C100" s="43"/>
      <c r="D100" s="228" t="s">
        <v>147</v>
      </c>
      <c r="E100" s="43"/>
      <c r="F100" s="229" t="s">
        <v>240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147</v>
      </c>
      <c r="AU100" s="20" t="s">
        <v>81</v>
      </c>
    </row>
    <row r="101" s="13" customFormat="1">
      <c r="A101" s="13"/>
      <c r="B101" s="233"/>
      <c r="C101" s="234"/>
      <c r="D101" s="235" t="s">
        <v>149</v>
      </c>
      <c r="E101" s="236" t="s">
        <v>19</v>
      </c>
      <c r="F101" s="237" t="s">
        <v>667</v>
      </c>
      <c r="G101" s="234"/>
      <c r="H101" s="236" t="s">
        <v>19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149</v>
      </c>
      <c r="AU101" s="243" t="s">
        <v>81</v>
      </c>
      <c r="AV101" s="13" t="s">
        <v>79</v>
      </c>
      <c r="AW101" s="13" t="s">
        <v>33</v>
      </c>
      <c r="AX101" s="13" t="s">
        <v>72</v>
      </c>
      <c r="AY101" s="243" t="s">
        <v>138</v>
      </c>
    </row>
    <row r="102" s="14" customFormat="1">
      <c r="A102" s="14"/>
      <c r="B102" s="244"/>
      <c r="C102" s="245"/>
      <c r="D102" s="235" t="s">
        <v>149</v>
      </c>
      <c r="E102" s="246" t="s">
        <v>19</v>
      </c>
      <c r="F102" s="247" t="s">
        <v>668</v>
      </c>
      <c r="G102" s="245"/>
      <c r="H102" s="248">
        <v>4.5</v>
      </c>
      <c r="I102" s="249"/>
      <c r="J102" s="245"/>
      <c r="K102" s="245"/>
      <c r="L102" s="250"/>
      <c r="M102" s="251"/>
      <c r="N102" s="252"/>
      <c r="O102" s="252"/>
      <c r="P102" s="252"/>
      <c r="Q102" s="252"/>
      <c r="R102" s="252"/>
      <c r="S102" s="252"/>
      <c r="T102" s="25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4" t="s">
        <v>149</v>
      </c>
      <c r="AU102" s="254" t="s">
        <v>81</v>
      </c>
      <c r="AV102" s="14" t="s">
        <v>81</v>
      </c>
      <c r="AW102" s="14" t="s">
        <v>33</v>
      </c>
      <c r="AX102" s="14" t="s">
        <v>79</v>
      </c>
      <c r="AY102" s="254" t="s">
        <v>138</v>
      </c>
    </row>
    <row r="103" s="2" customFormat="1" ht="62.7" customHeight="1">
      <c r="A103" s="41"/>
      <c r="B103" s="42"/>
      <c r="C103" s="215" t="s">
        <v>81</v>
      </c>
      <c r="D103" s="215" t="s">
        <v>140</v>
      </c>
      <c r="E103" s="216" t="s">
        <v>285</v>
      </c>
      <c r="F103" s="217" t="s">
        <v>286</v>
      </c>
      <c r="G103" s="218" t="s">
        <v>231</v>
      </c>
      <c r="H103" s="219">
        <v>4.5</v>
      </c>
      <c r="I103" s="220"/>
      <c r="J103" s="221">
        <f>ROUND(I103*H103,2)</f>
        <v>0</v>
      </c>
      <c r="K103" s="217" t="s">
        <v>144</v>
      </c>
      <c r="L103" s="47"/>
      <c r="M103" s="222" t="s">
        <v>19</v>
      </c>
      <c r="N103" s="223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145</v>
      </c>
      <c r="AT103" s="226" t="s">
        <v>140</v>
      </c>
      <c r="AU103" s="226" t="s">
        <v>81</v>
      </c>
      <c r="AY103" s="20" t="s">
        <v>138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79</v>
      </c>
      <c r="BK103" s="227">
        <f>ROUND(I103*H103,2)</f>
        <v>0</v>
      </c>
      <c r="BL103" s="20" t="s">
        <v>145</v>
      </c>
      <c r="BM103" s="226" t="s">
        <v>669</v>
      </c>
    </row>
    <row r="104" s="2" customFormat="1">
      <c r="A104" s="41"/>
      <c r="B104" s="42"/>
      <c r="C104" s="43"/>
      <c r="D104" s="228" t="s">
        <v>147</v>
      </c>
      <c r="E104" s="43"/>
      <c r="F104" s="229" t="s">
        <v>288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147</v>
      </c>
      <c r="AU104" s="20" t="s">
        <v>81</v>
      </c>
    </row>
    <row r="105" s="2" customFormat="1" ht="24.15" customHeight="1">
      <c r="A105" s="41"/>
      <c r="B105" s="42"/>
      <c r="C105" s="215" t="s">
        <v>158</v>
      </c>
      <c r="D105" s="215" t="s">
        <v>140</v>
      </c>
      <c r="E105" s="216" t="s">
        <v>291</v>
      </c>
      <c r="F105" s="217" t="s">
        <v>292</v>
      </c>
      <c r="G105" s="218" t="s">
        <v>231</v>
      </c>
      <c r="H105" s="219">
        <v>4.5</v>
      </c>
      <c r="I105" s="220"/>
      <c r="J105" s="221">
        <f>ROUND(I105*H105,2)</f>
        <v>0</v>
      </c>
      <c r="K105" s="217" t="s">
        <v>144</v>
      </c>
      <c r="L105" s="47"/>
      <c r="M105" s="222" t="s">
        <v>19</v>
      </c>
      <c r="N105" s="223" t="s">
        <v>43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145</v>
      </c>
      <c r="AT105" s="226" t="s">
        <v>140</v>
      </c>
      <c r="AU105" s="226" t="s">
        <v>81</v>
      </c>
      <c r="AY105" s="20" t="s">
        <v>138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79</v>
      </c>
      <c r="BK105" s="227">
        <f>ROUND(I105*H105,2)</f>
        <v>0</v>
      </c>
      <c r="BL105" s="20" t="s">
        <v>145</v>
      </c>
      <c r="BM105" s="226" t="s">
        <v>670</v>
      </c>
    </row>
    <row r="106" s="2" customFormat="1">
      <c r="A106" s="41"/>
      <c r="B106" s="42"/>
      <c r="C106" s="43"/>
      <c r="D106" s="228" t="s">
        <v>147</v>
      </c>
      <c r="E106" s="43"/>
      <c r="F106" s="229" t="s">
        <v>294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147</v>
      </c>
      <c r="AU106" s="20" t="s">
        <v>81</v>
      </c>
    </row>
    <row r="107" s="2" customFormat="1" ht="24.15" customHeight="1">
      <c r="A107" s="41"/>
      <c r="B107" s="42"/>
      <c r="C107" s="215" t="s">
        <v>145</v>
      </c>
      <c r="D107" s="215" t="s">
        <v>140</v>
      </c>
      <c r="E107" s="216" t="s">
        <v>296</v>
      </c>
      <c r="F107" s="217" t="s">
        <v>297</v>
      </c>
      <c r="G107" s="218" t="s">
        <v>231</v>
      </c>
      <c r="H107" s="219">
        <v>4.5</v>
      </c>
      <c r="I107" s="220"/>
      <c r="J107" s="221">
        <f>ROUND(I107*H107,2)</f>
        <v>0</v>
      </c>
      <c r="K107" s="217" t="s">
        <v>144</v>
      </c>
      <c r="L107" s="47"/>
      <c r="M107" s="222" t="s">
        <v>19</v>
      </c>
      <c r="N107" s="223" t="s">
        <v>43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145</v>
      </c>
      <c r="AT107" s="226" t="s">
        <v>140</v>
      </c>
      <c r="AU107" s="226" t="s">
        <v>81</v>
      </c>
      <c r="AY107" s="20" t="s">
        <v>138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79</v>
      </c>
      <c r="BK107" s="227">
        <f>ROUND(I107*H107,2)</f>
        <v>0</v>
      </c>
      <c r="BL107" s="20" t="s">
        <v>145</v>
      </c>
      <c r="BM107" s="226" t="s">
        <v>671</v>
      </c>
    </row>
    <row r="108" s="2" customFormat="1">
      <c r="A108" s="41"/>
      <c r="B108" s="42"/>
      <c r="C108" s="43"/>
      <c r="D108" s="228" t="s">
        <v>147</v>
      </c>
      <c r="E108" s="43"/>
      <c r="F108" s="229" t="s">
        <v>299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147</v>
      </c>
      <c r="AU108" s="20" t="s">
        <v>81</v>
      </c>
    </row>
    <row r="109" s="2" customFormat="1" ht="37.8" customHeight="1">
      <c r="A109" s="41"/>
      <c r="B109" s="42"/>
      <c r="C109" s="215" t="s">
        <v>170</v>
      </c>
      <c r="D109" s="215" t="s">
        <v>140</v>
      </c>
      <c r="E109" s="216" t="s">
        <v>301</v>
      </c>
      <c r="F109" s="217" t="s">
        <v>302</v>
      </c>
      <c r="G109" s="218" t="s">
        <v>231</v>
      </c>
      <c r="H109" s="219">
        <v>4.5</v>
      </c>
      <c r="I109" s="220"/>
      <c r="J109" s="221">
        <f>ROUND(I109*H109,2)</f>
        <v>0</v>
      </c>
      <c r="K109" s="217" t="s">
        <v>144</v>
      </c>
      <c r="L109" s="47"/>
      <c r="M109" s="222" t="s">
        <v>19</v>
      </c>
      <c r="N109" s="223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145</v>
      </c>
      <c r="AT109" s="226" t="s">
        <v>140</v>
      </c>
      <c r="AU109" s="226" t="s">
        <v>81</v>
      </c>
      <c r="AY109" s="20" t="s">
        <v>138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145</v>
      </c>
      <c r="BM109" s="226" t="s">
        <v>672</v>
      </c>
    </row>
    <row r="110" s="2" customFormat="1">
      <c r="A110" s="41"/>
      <c r="B110" s="42"/>
      <c r="C110" s="43"/>
      <c r="D110" s="228" t="s">
        <v>147</v>
      </c>
      <c r="E110" s="43"/>
      <c r="F110" s="229" t="s">
        <v>304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147</v>
      </c>
      <c r="AU110" s="20" t="s">
        <v>81</v>
      </c>
    </row>
    <row r="111" s="2" customFormat="1" ht="44.25" customHeight="1">
      <c r="A111" s="41"/>
      <c r="B111" s="42"/>
      <c r="C111" s="215" t="s">
        <v>175</v>
      </c>
      <c r="D111" s="215" t="s">
        <v>140</v>
      </c>
      <c r="E111" s="216" t="s">
        <v>306</v>
      </c>
      <c r="F111" s="217" t="s">
        <v>307</v>
      </c>
      <c r="G111" s="218" t="s">
        <v>308</v>
      </c>
      <c r="H111" s="219">
        <v>8.5500000000000007</v>
      </c>
      <c r="I111" s="220"/>
      <c r="J111" s="221">
        <f>ROUND(I111*H111,2)</f>
        <v>0</v>
      </c>
      <c r="K111" s="217" t="s">
        <v>144</v>
      </c>
      <c r="L111" s="47"/>
      <c r="M111" s="222" t="s">
        <v>19</v>
      </c>
      <c r="N111" s="223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145</v>
      </c>
      <c r="AT111" s="226" t="s">
        <v>140</v>
      </c>
      <c r="AU111" s="226" t="s">
        <v>81</v>
      </c>
      <c r="AY111" s="20" t="s">
        <v>138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145</v>
      </c>
      <c r="BM111" s="226" t="s">
        <v>673</v>
      </c>
    </row>
    <row r="112" s="2" customFormat="1">
      <c r="A112" s="41"/>
      <c r="B112" s="42"/>
      <c r="C112" s="43"/>
      <c r="D112" s="228" t="s">
        <v>147</v>
      </c>
      <c r="E112" s="43"/>
      <c r="F112" s="229" t="s">
        <v>310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147</v>
      </c>
      <c r="AU112" s="20" t="s">
        <v>81</v>
      </c>
    </row>
    <row r="113" s="2" customFormat="1">
      <c r="A113" s="41"/>
      <c r="B113" s="42"/>
      <c r="C113" s="43"/>
      <c r="D113" s="235" t="s">
        <v>164</v>
      </c>
      <c r="E113" s="43"/>
      <c r="F113" s="255" t="s">
        <v>311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164</v>
      </c>
      <c r="AU113" s="20" t="s">
        <v>81</v>
      </c>
    </row>
    <row r="114" s="14" customFormat="1">
      <c r="A114" s="14"/>
      <c r="B114" s="244"/>
      <c r="C114" s="245"/>
      <c r="D114" s="235" t="s">
        <v>149</v>
      </c>
      <c r="E114" s="245"/>
      <c r="F114" s="247" t="s">
        <v>674</v>
      </c>
      <c r="G114" s="245"/>
      <c r="H114" s="248">
        <v>8.5500000000000007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149</v>
      </c>
      <c r="AU114" s="254" t="s">
        <v>81</v>
      </c>
      <c r="AV114" s="14" t="s">
        <v>81</v>
      </c>
      <c r="AW114" s="14" t="s">
        <v>4</v>
      </c>
      <c r="AX114" s="14" t="s">
        <v>79</v>
      </c>
      <c r="AY114" s="254" t="s">
        <v>138</v>
      </c>
    </row>
    <row r="115" s="2" customFormat="1" ht="44.25" customHeight="1">
      <c r="A115" s="41"/>
      <c r="B115" s="42"/>
      <c r="C115" s="215" t="s">
        <v>180</v>
      </c>
      <c r="D115" s="215" t="s">
        <v>140</v>
      </c>
      <c r="E115" s="216" t="s">
        <v>314</v>
      </c>
      <c r="F115" s="217" t="s">
        <v>315</v>
      </c>
      <c r="G115" s="218" t="s">
        <v>231</v>
      </c>
      <c r="H115" s="219">
        <v>2.9140000000000001</v>
      </c>
      <c r="I115" s="220"/>
      <c r="J115" s="221">
        <f>ROUND(I115*H115,2)</f>
        <v>0</v>
      </c>
      <c r="K115" s="217" t="s">
        <v>144</v>
      </c>
      <c r="L115" s="47"/>
      <c r="M115" s="222" t="s">
        <v>19</v>
      </c>
      <c r="N115" s="223" t="s">
        <v>43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145</v>
      </c>
      <c r="AT115" s="226" t="s">
        <v>140</v>
      </c>
      <c r="AU115" s="226" t="s">
        <v>81</v>
      </c>
      <c r="AY115" s="20" t="s">
        <v>138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79</v>
      </c>
      <c r="BK115" s="227">
        <f>ROUND(I115*H115,2)</f>
        <v>0</v>
      </c>
      <c r="BL115" s="20" t="s">
        <v>145</v>
      </c>
      <c r="BM115" s="226" t="s">
        <v>675</v>
      </c>
    </row>
    <row r="116" s="2" customFormat="1">
      <c r="A116" s="41"/>
      <c r="B116" s="42"/>
      <c r="C116" s="43"/>
      <c r="D116" s="228" t="s">
        <v>147</v>
      </c>
      <c r="E116" s="43"/>
      <c r="F116" s="229" t="s">
        <v>317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147</v>
      </c>
      <c r="AU116" s="20" t="s">
        <v>81</v>
      </c>
    </row>
    <row r="117" s="13" customFormat="1">
      <c r="A117" s="13"/>
      <c r="B117" s="233"/>
      <c r="C117" s="234"/>
      <c r="D117" s="235" t="s">
        <v>149</v>
      </c>
      <c r="E117" s="236" t="s">
        <v>19</v>
      </c>
      <c r="F117" s="237" t="s">
        <v>676</v>
      </c>
      <c r="G117" s="234"/>
      <c r="H117" s="236" t="s">
        <v>19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149</v>
      </c>
      <c r="AU117" s="243" t="s">
        <v>81</v>
      </c>
      <c r="AV117" s="13" t="s">
        <v>79</v>
      </c>
      <c r="AW117" s="13" t="s">
        <v>33</v>
      </c>
      <c r="AX117" s="13" t="s">
        <v>72</v>
      </c>
      <c r="AY117" s="243" t="s">
        <v>138</v>
      </c>
    </row>
    <row r="118" s="14" customFormat="1">
      <c r="A118" s="14"/>
      <c r="B118" s="244"/>
      <c r="C118" s="245"/>
      <c r="D118" s="235" t="s">
        <v>149</v>
      </c>
      <c r="E118" s="246" t="s">
        <v>19</v>
      </c>
      <c r="F118" s="247" t="s">
        <v>677</v>
      </c>
      <c r="G118" s="245"/>
      <c r="H118" s="248">
        <v>2.9140000000000001</v>
      </c>
      <c r="I118" s="249"/>
      <c r="J118" s="245"/>
      <c r="K118" s="245"/>
      <c r="L118" s="250"/>
      <c r="M118" s="251"/>
      <c r="N118" s="252"/>
      <c r="O118" s="252"/>
      <c r="P118" s="252"/>
      <c r="Q118" s="252"/>
      <c r="R118" s="252"/>
      <c r="S118" s="252"/>
      <c r="T118" s="25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4" t="s">
        <v>149</v>
      </c>
      <c r="AU118" s="254" t="s">
        <v>81</v>
      </c>
      <c r="AV118" s="14" t="s">
        <v>81</v>
      </c>
      <c r="AW118" s="14" t="s">
        <v>33</v>
      </c>
      <c r="AX118" s="14" t="s">
        <v>79</v>
      </c>
      <c r="AY118" s="254" t="s">
        <v>138</v>
      </c>
    </row>
    <row r="119" s="2" customFormat="1" ht="16.5" customHeight="1">
      <c r="A119" s="41"/>
      <c r="B119" s="42"/>
      <c r="C119" s="267" t="s">
        <v>186</v>
      </c>
      <c r="D119" s="267" t="s">
        <v>320</v>
      </c>
      <c r="E119" s="268" t="s">
        <v>678</v>
      </c>
      <c r="F119" s="269" t="s">
        <v>679</v>
      </c>
      <c r="G119" s="270" t="s">
        <v>308</v>
      </c>
      <c r="H119" s="271">
        <v>5.8280000000000003</v>
      </c>
      <c r="I119" s="272"/>
      <c r="J119" s="273">
        <f>ROUND(I119*H119,2)</f>
        <v>0</v>
      </c>
      <c r="K119" s="269" t="s">
        <v>144</v>
      </c>
      <c r="L119" s="274"/>
      <c r="M119" s="275" t="s">
        <v>19</v>
      </c>
      <c r="N119" s="276" t="s">
        <v>43</v>
      </c>
      <c r="O119" s="87"/>
      <c r="P119" s="224">
        <f>O119*H119</f>
        <v>0</v>
      </c>
      <c r="Q119" s="224">
        <v>1</v>
      </c>
      <c r="R119" s="224">
        <f>Q119*H119</f>
        <v>5.8280000000000003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186</v>
      </c>
      <c r="AT119" s="226" t="s">
        <v>320</v>
      </c>
      <c r="AU119" s="226" t="s">
        <v>81</v>
      </c>
      <c r="AY119" s="20" t="s">
        <v>138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145</v>
      </c>
      <c r="BM119" s="226" t="s">
        <v>680</v>
      </c>
    </row>
    <row r="120" s="14" customFormat="1">
      <c r="A120" s="14"/>
      <c r="B120" s="244"/>
      <c r="C120" s="245"/>
      <c r="D120" s="235" t="s">
        <v>149</v>
      </c>
      <c r="E120" s="245"/>
      <c r="F120" s="247" t="s">
        <v>681</v>
      </c>
      <c r="G120" s="245"/>
      <c r="H120" s="248">
        <v>5.8280000000000003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4" t="s">
        <v>149</v>
      </c>
      <c r="AU120" s="254" t="s">
        <v>81</v>
      </c>
      <c r="AV120" s="14" t="s">
        <v>81</v>
      </c>
      <c r="AW120" s="14" t="s">
        <v>4</v>
      </c>
      <c r="AX120" s="14" t="s">
        <v>79</v>
      </c>
      <c r="AY120" s="254" t="s">
        <v>138</v>
      </c>
    </row>
    <row r="121" s="2" customFormat="1" ht="33" customHeight="1">
      <c r="A121" s="41"/>
      <c r="B121" s="42"/>
      <c r="C121" s="215" t="s">
        <v>194</v>
      </c>
      <c r="D121" s="215" t="s">
        <v>140</v>
      </c>
      <c r="E121" s="216" t="s">
        <v>337</v>
      </c>
      <c r="F121" s="217" t="s">
        <v>338</v>
      </c>
      <c r="G121" s="218" t="s">
        <v>143</v>
      </c>
      <c r="H121" s="219">
        <v>8.75</v>
      </c>
      <c r="I121" s="220"/>
      <c r="J121" s="221">
        <f>ROUND(I121*H121,2)</f>
        <v>0</v>
      </c>
      <c r="K121" s="217" t="s">
        <v>144</v>
      </c>
      <c r="L121" s="47"/>
      <c r="M121" s="222" t="s">
        <v>19</v>
      </c>
      <c r="N121" s="223" t="s">
        <v>43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145</v>
      </c>
      <c r="AT121" s="226" t="s">
        <v>140</v>
      </c>
      <c r="AU121" s="226" t="s">
        <v>81</v>
      </c>
      <c r="AY121" s="20" t="s">
        <v>138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145</v>
      </c>
      <c r="BM121" s="226" t="s">
        <v>682</v>
      </c>
    </row>
    <row r="122" s="2" customFormat="1">
      <c r="A122" s="41"/>
      <c r="B122" s="42"/>
      <c r="C122" s="43"/>
      <c r="D122" s="228" t="s">
        <v>147</v>
      </c>
      <c r="E122" s="43"/>
      <c r="F122" s="229" t="s">
        <v>340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147</v>
      </c>
      <c r="AU122" s="20" t="s">
        <v>81</v>
      </c>
    </row>
    <row r="123" s="14" customFormat="1">
      <c r="A123" s="14"/>
      <c r="B123" s="244"/>
      <c r="C123" s="245"/>
      <c r="D123" s="235" t="s">
        <v>149</v>
      </c>
      <c r="E123" s="246" t="s">
        <v>19</v>
      </c>
      <c r="F123" s="247" t="s">
        <v>683</v>
      </c>
      <c r="G123" s="245"/>
      <c r="H123" s="248">
        <v>8.75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149</v>
      </c>
      <c r="AU123" s="254" t="s">
        <v>81</v>
      </c>
      <c r="AV123" s="14" t="s">
        <v>81</v>
      </c>
      <c r="AW123" s="14" t="s">
        <v>33</v>
      </c>
      <c r="AX123" s="14" t="s">
        <v>79</v>
      </c>
      <c r="AY123" s="254" t="s">
        <v>138</v>
      </c>
    </row>
    <row r="124" s="12" customFormat="1" ht="22.8" customHeight="1">
      <c r="A124" s="12"/>
      <c r="B124" s="199"/>
      <c r="C124" s="200"/>
      <c r="D124" s="201" t="s">
        <v>71</v>
      </c>
      <c r="E124" s="213" t="s">
        <v>81</v>
      </c>
      <c r="F124" s="213" t="s">
        <v>373</v>
      </c>
      <c r="G124" s="200"/>
      <c r="H124" s="200"/>
      <c r="I124" s="203"/>
      <c r="J124" s="214">
        <f>BK124</f>
        <v>0</v>
      </c>
      <c r="K124" s="200"/>
      <c r="L124" s="205"/>
      <c r="M124" s="206"/>
      <c r="N124" s="207"/>
      <c r="O124" s="207"/>
      <c r="P124" s="208">
        <f>SUM(P125:P134)</f>
        <v>0</v>
      </c>
      <c r="Q124" s="207"/>
      <c r="R124" s="208">
        <f>SUM(R125:R134)</f>
        <v>11.845779459999998</v>
      </c>
      <c r="S124" s="207"/>
      <c r="T124" s="209">
        <f>SUM(T125:T134)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0" t="s">
        <v>79</v>
      </c>
      <c r="AT124" s="211" t="s">
        <v>71</v>
      </c>
      <c r="AU124" s="211" t="s">
        <v>79</v>
      </c>
      <c r="AY124" s="210" t="s">
        <v>138</v>
      </c>
      <c r="BK124" s="212">
        <f>SUM(BK125:BK134)</f>
        <v>0</v>
      </c>
    </row>
    <row r="125" s="2" customFormat="1" ht="33" customHeight="1">
      <c r="A125" s="41"/>
      <c r="B125" s="42"/>
      <c r="C125" s="215" t="s">
        <v>199</v>
      </c>
      <c r="D125" s="215" t="s">
        <v>140</v>
      </c>
      <c r="E125" s="216" t="s">
        <v>684</v>
      </c>
      <c r="F125" s="217" t="s">
        <v>685</v>
      </c>
      <c r="G125" s="218" t="s">
        <v>231</v>
      </c>
      <c r="H125" s="219">
        <v>4.7249999999999996</v>
      </c>
      <c r="I125" s="220"/>
      <c r="J125" s="221">
        <f>ROUND(I125*H125,2)</f>
        <v>0</v>
      </c>
      <c r="K125" s="217" t="s">
        <v>144</v>
      </c>
      <c r="L125" s="47"/>
      <c r="M125" s="222" t="s">
        <v>19</v>
      </c>
      <c r="N125" s="223" t="s">
        <v>43</v>
      </c>
      <c r="O125" s="87"/>
      <c r="P125" s="224">
        <f>O125*H125</f>
        <v>0</v>
      </c>
      <c r="Q125" s="224">
        <v>2.5018699999999998</v>
      </c>
      <c r="R125" s="224">
        <f>Q125*H125</f>
        <v>11.821335749999998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145</v>
      </c>
      <c r="AT125" s="226" t="s">
        <v>140</v>
      </c>
      <c r="AU125" s="226" t="s">
        <v>81</v>
      </c>
      <c r="AY125" s="20" t="s">
        <v>138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145</v>
      </c>
      <c r="BM125" s="226" t="s">
        <v>686</v>
      </c>
    </row>
    <row r="126" s="2" customFormat="1">
      <c r="A126" s="41"/>
      <c r="B126" s="42"/>
      <c r="C126" s="43"/>
      <c r="D126" s="228" t="s">
        <v>147</v>
      </c>
      <c r="E126" s="43"/>
      <c r="F126" s="229" t="s">
        <v>687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147</v>
      </c>
      <c r="AU126" s="20" t="s">
        <v>81</v>
      </c>
    </row>
    <row r="127" s="13" customFormat="1">
      <c r="A127" s="13"/>
      <c r="B127" s="233"/>
      <c r="C127" s="234"/>
      <c r="D127" s="235" t="s">
        <v>149</v>
      </c>
      <c r="E127" s="236" t="s">
        <v>19</v>
      </c>
      <c r="F127" s="237" t="s">
        <v>688</v>
      </c>
      <c r="G127" s="234"/>
      <c r="H127" s="236" t="s">
        <v>19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149</v>
      </c>
      <c r="AU127" s="243" t="s">
        <v>81</v>
      </c>
      <c r="AV127" s="13" t="s">
        <v>79</v>
      </c>
      <c r="AW127" s="13" t="s">
        <v>33</v>
      </c>
      <c r="AX127" s="13" t="s">
        <v>72</v>
      </c>
      <c r="AY127" s="243" t="s">
        <v>138</v>
      </c>
    </row>
    <row r="128" s="14" customFormat="1">
      <c r="A128" s="14"/>
      <c r="B128" s="244"/>
      <c r="C128" s="245"/>
      <c r="D128" s="235" t="s">
        <v>149</v>
      </c>
      <c r="E128" s="246" t="s">
        <v>19</v>
      </c>
      <c r="F128" s="247" t="s">
        <v>668</v>
      </c>
      <c r="G128" s="245"/>
      <c r="H128" s="248">
        <v>4.5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149</v>
      </c>
      <c r="AU128" s="254" t="s">
        <v>81</v>
      </c>
      <c r="AV128" s="14" t="s">
        <v>81</v>
      </c>
      <c r="AW128" s="14" t="s">
        <v>33</v>
      </c>
      <c r="AX128" s="14" t="s">
        <v>79</v>
      </c>
      <c r="AY128" s="254" t="s">
        <v>138</v>
      </c>
    </row>
    <row r="129" s="14" customFormat="1">
      <c r="A129" s="14"/>
      <c r="B129" s="244"/>
      <c r="C129" s="245"/>
      <c r="D129" s="235" t="s">
        <v>149</v>
      </c>
      <c r="E129" s="245"/>
      <c r="F129" s="247" t="s">
        <v>689</v>
      </c>
      <c r="G129" s="245"/>
      <c r="H129" s="248">
        <v>4.7249999999999996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149</v>
      </c>
      <c r="AU129" s="254" t="s">
        <v>81</v>
      </c>
      <c r="AV129" s="14" t="s">
        <v>81</v>
      </c>
      <c r="AW129" s="14" t="s">
        <v>4</v>
      </c>
      <c r="AX129" s="14" t="s">
        <v>79</v>
      </c>
      <c r="AY129" s="254" t="s">
        <v>138</v>
      </c>
    </row>
    <row r="130" s="2" customFormat="1" ht="24.15" customHeight="1">
      <c r="A130" s="41"/>
      <c r="B130" s="42"/>
      <c r="C130" s="215" t="s">
        <v>204</v>
      </c>
      <c r="D130" s="215" t="s">
        <v>140</v>
      </c>
      <c r="E130" s="216" t="s">
        <v>690</v>
      </c>
      <c r="F130" s="217" t="s">
        <v>691</v>
      </c>
      <c r="G130" s="218" t="s">
        <v>308</v>
      </c>
      <c r="H130" s="219">
        <v>0.023</v>
      </c>
      <c r="I130" s="220"/>
      <c r="J130" s="221">
        <f>ROUND(I130*H130,2)</f>
        <v>0</v>
      </c>
      <c r="K130" s="217" t="s">
        <v>144</v>
      </c>
      <c r="L130" s="47"/>
      <c r="M130" s="222" t="s">
        <v>19</v>
      </c>
      <c r="N130" s="223" t="s">
        <v>43</v>
      </c>
      <c r="O130" s="87"/>
      <c r="P130" s="224">
        <f>O130*H130</f>
        <v>0</v>
      </c>
      <c r="Q130" s="224">
        <v>1.06277</v>
      </c>
      <c r="R130" s="224">
        <f>Q130*H130</f>
        <v>0.02444371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145</v>
      </c>
      <c r="AT130" s="226" t="s">
        <v>140</v>
      </c>
      <c r="AU130" s="226" t="s">
        <v>81</v>
      </c>
      <c r="AY130" s="20" t="s">
        <v>138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79</v>
      </c>
      <c r="BK130" s="227">
        <f>ROUND(I130*H130,2)</f>
        <v>0</v>
      </c>
      <c r="BL130" s="20" t="s">
        <v>145</v>
      </c>
      <c r="BM130" s="226" t="s">
        <v>692</v>
      </c>
    </row>
    <row r="131" s="2" customFormat="1">
      <c r="A131" s="41"/>
      <c r="B131" s="42"/>
      <c r="C131" s="43"/>
      <c r="D131" s="228" t="s">
        <v>147</v>
      </c>
      <c r="E131" s="43"/>
      <c r="F131" s="229" t="s">
        <v>693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147</v>
      </c>
      <c r="AU131" s="20" t="s">
        <v>81</v>
      </c>
    </row>
    <row r="132" s="2" customFormat="1">
      <c r="A132" s="41"/>
      <c r="B132" s="42"/>
      <c r="C132" s="43"/>
      <c r="D132" s="235" t="s">
        <v>164</v>
      </c>
      <c r="E132" s="43"/>
      <c r="F132" s="255" t="s">
        <v>694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164</v>
      </c>
      <c r="AU132" s="20" t="s">
        <v>81</v>
      </c>
    </row>
    <row r="133" s="14" customFormat="1">
      <c r="A133" s="14"/>
      <c r="B133" s="244"/>
      <c r="C133" s="245"/>
      <c r="D133" s="235" t="s">
        <v>149</v>
      </c>
      <c r="E133" s="246" t="s">
        <v>19</v>
      </c>
      <c r="F133" s="247" t="s">
        <v>695</v>
      </c>
      <c r="G133" s="245"/>
      <c r="H133" s="248">
        <v>23.408000000000001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149</v>
      </c>
      <c r="AU133" s="254" t="s">
        <v>81</v>
      </c>
      <c r="AV133" s="14" t="s">
        <v>81</v>
      </c>
      <c r="AW133" s="14" t="s">
        <v>33</v>
      </c>
      <c r="AX133" s="14" t="s">
        <v>79</v>
      </c>
      <c r="AY133" s="254" t="s">
        <v>138</v>
      </c>
    </row>
    <row r="134" s="14" customFormat="1">
      <c r="A134" s="14"/>
      <c r="B134" s="244"/>
      <c r="C134" s="245"/>
      <c r="D134" s="235" t="s">
        <v>149</v>
      </c>
      <c r="E134" s="245"/>
      <c r="F134" s="247" t="s">
        <v>696</v>
      </c>
      <c r="G134" s="245"/>
      <c r="H134" s="248">
        <v>0.023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149</v>
      </c>
      <c r="AU134" s="254" t="s">
        <v>81</v>
      </c>
      <c r="AV134" s="14" t="s">
        <v>81</v>
      </c>
      <c r="AW134" s="14" t="s">
        <v>4</v>
      </c>
      <c r="AX134" s="14" t="s">
        <v>79</v>
      </c>
      <c r="AY134" s="254" t="s">
        <v>138</v>
      </c>
    </row>
    <row r="135" s="12" customFormat="1" ht="22.8" customHeight="1">
      <c r="A135" s="12"/>
      <c r="B135" s="199"/>
      <c r="C135" s="200"/>
      <c r="D135" s="201" t="s">
        <v>71</v>
      </c>
      <c r="E135" s="213" t="s">
        <v>158</v>
      </c>
      <c r="F135" s="213" t="s">
        <v>697</v>
      </c>
      <c r="G135" s="200"/>
      <c r="H135" s="200"/>
      <c r="I135" s="203"/>
      <c r="J135" s="214">
        <f>BK135</f>
        <v>0</v>
      </c>
      <c r="K135" s="200"/>
      <c r="L135" s="205"/>
      <c r="M135" s="206"/>
      <c r="N135" s="207"/>
      <c r="O135" s="207"/>
      <c r="P135" s="208">
        <f>SUM(P136:P161)</f>
        <v>0</v>
      </c>
      <c r="Q135" s="207"/>
      <c r="R135" s="208">
        <f>SUM(R136:R161)</f>
        <v>12.872889999999998</v>
      </c>
      <c r="S135" s="207"/>
      <c r="T135" s="209">
        <f>SUM(T136:T161)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0" t="s">
        <v>79</v>
      </c>
      <c r="AT135" s="211" t="s">
        <v>71</v>
      </c>
      <c r="AU135" s="211" t="s">
        <v>79</v>
      </c>
      <c r="AY135" s="210" t="s">
        <v>138</v>
      </c>
      <c r="BK135" s="212">
        <f>SUM(BK136:BK161)</f>
        <v>0</v>
      </c>
    </row>
    <row r="136" s="2" customFormat="1" ht="33" customHeight="1">
      <c r="A136" s="41"/>
      <c r="B136" s="42"/>
      <c r="C136" s="215" t="s">
        <v>209</v>
      </c>
      <c r="D136" s="215" t="s">
        <v>140</v>
      </c>
      <c r="E136" s="216" t="s">
        <v>698</v>
      </c>
      <c r="F136" s="217" t="s">
        <v>699</v>
      </c>
      <c r="G136" s="218" t="s">
        <v>217</v>
      </c>
      <c r="H136" s="219">
        <v>16</v>
      </c>
      <c r="I136" s="220"/>
      <c r="J136" s="221">
        <f>ROUND(I136*H136,2)</f>
        <v>0</v>
      </c>
      <c r="K136" s="217" t="s">
        <v>144</v>
      </c>
      <c r="L136" s="47"/>
      <c r="M136" s="222" t="s">
        <v>19</v>
      </c>
      <c r="N136" s="223" t="s">
        <v>43</v>
      </c>
      <c r="O136" s="87"/>
      <c r="P136" s="224">
        <f>O136*H136</f>
        <v>0</v>
      </c>
      <c r="Q136" s="224">
        <v>0.24127000000000001</v>
      </c>
      <c r="R136" s="224">
        <f>Q136*H136</f>
        <v>3.8603200000000002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145</v>
      </c>
      <c r="AT136" s="226" t="s">
        <v>140</v>
      </c>
      <c r="AU136" s="226" t="s">
        <v>81</v>
      </c>
      <c r="AY136" s="20" t="s">
        <v>138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145</v>
      </c>
      <c r="BM136" s="226" t="s">
        <v>700</v>
      </c>
    </row>
    <row r="137" s="2" customFormat="1">
      <c r="A137" s="41"/>
      <c r="B137" s="42"/>
      <c r="C137" s="43"/>
      <c r="D137" s="228" t="s">
        <v>147</v>
      </c>
      <c r="E137" s="43"/>
      <c r="F137" s="229" t="s">
        <v>701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147</v>
      </c>
      <c r="AU137" s="20" t="s">
        <v>81</v>
      </c>
    </row>
    <row r="138" s="13" customFormat="1">
      <c r="A138" s="13"/>
      <c r="B138" s="233"/>
      <c r="C138" s="234"/>
      <c r="D138" s="235" t="s">
        <v>149</v>
      </c>
      <c r="E138" s="236" t="s">
        <v>19</v>
      </c>
      <c r="F138" s="237" t="s">
        <v>702</v>
      </c>
      <c r="G138" s="234"/>
      <c r="H138" s="236" t="s">
        <v>19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149</v>
      </c>
      <c r="AU138" s="243" t="s">
        <v>81</v>
      </c>
      <c r="AV138" s="13" t="s">
        <v>79</v>
      </c>
      <c r="AW138" s="13" t="s">
        <v>33</v>
      </c>
      <c r="AX138" s="13" t="s">
        <v>72</v>
      </c>
      <c r="AY138" s="243" t="s">
        <v>138</v>
      </c>
    </row>
    <row r="139" s="14" customFormat="1">
      <c r="A139" s="14"/>
      <c r="B139" s="244"/>
      <c r="C139" s="245"/>
      <c r="D139" s="235" t="s">
        <v>149</v>
      </c>
      <c r="E139" s="246" t="s">
        <v>19</v>
      </c>
      <c r="F139" s="247" t="s">
        <v>194</v>
      </c>
      <c r="G139" s="245"/>
      <c r="H139" s="248">
        <v>9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149</v>
      </c>
      <c r="AU139" s="254" t="s">
        <v>81</v>
      </c>
      <c r="AV139" s="14" t="s">
        <v>81</v>
      </c>
      <c r="AW139" s="14" t="s">
        <v>33</v>
      </c>
      <c r="AX139" s="14" t="s">
        <v>72</v>
      </c>
      <c r="AY139" s="254" t="s">
        <v>138</v>
      </c>
    </row>
    <row r="140" s="13" customFormat="1">
      <c r="A140" s="13"/>
      <c r="B140" s="233"/>
      <c r="C140" s="234"/>
      <c r="D140" s="235" t="s">
        <v>149</v>
      </c>
      <c r="E140" s="236" t="s">
        <v>19</v>
      </c>
      <c r="F140" s="237" t="s">
        <v>703</v>
      </c>
      <c r="G140" s="234"/>
      <c r="H140" s="236" t="s">
        <v>19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149</v>
      </c>
      <c r="AU140" s="243" t="s">
        <v>81</v>
      </c>
      <c r="AV140" s="13" t="s">
        <v>79</v>
      </c>
      <c r="AW140" s="13" t="s">
        <v>33</v>
      </c>
      <c r="AX140" s="13" t="s">
        <v>72</v>
      </c>
      <c r="AY140" s="243" t="s">
        <v>138</v>
      </c>
    </row>
    <row r="141" s="14" customFormat="1">
      <c r="A141" s="14"/>
      <c r="B141" s="244"/>
      <c r="C141" s="245"/>
      <c r="D141" s="235" t="s">
        <v>149</v>
      </c>
      <c r="E141" s="246" t="s">
        <v>19</v>
      </c>
      <c r="F141" s="247" t="s">
        <v>158</v>
      </c>
      <c r="G141" s="245"/>
      <c r="H141" s="248">
        <v>3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149</v>
      </c>
      <c r="AU141" s="254" t="s">
        <v>81</v>
      </c>
      <c r="AV141" s="14" t="s">
        <v>81</v>
      </c>
      <c r="AW141" s="14" t="s">
        <v>33</v>
      </c>
      <c r="AX141" s="14" t="s">
        <v>72</v>
      </c>
      <c r="AY141" s="254" t="s">
        <v>138</v>
      </c>
    </row>
    <row r="142" s="13" customFormat="1">
      <c r="A142" s="13"/>
      <c r="B142" s="233"/>
      <c r="C142" s="234"/>
      <c r="D142" s="235" t="s">
        <v>149</v>
      </c>
      <c r="E142" s="236" t="s">
        <v>19</v>
      </c>
      <c r="F142" s="237" t="s">
        <v>704</v>
      </c>
      <c r="G142" s="234"/>
      <c r="H142" s="236" t="s">
        <v>19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149</v>
      </c>
      <c r="AU142" s="243" t="s">
        <v>81</v>
      </c>
      <c r="AV142" s="13" t="s">
        <v>79</v>
      </c>
      <c r="AW142" s="13" t="s">
        <v>33</v>
      </c>
      <c r="AX142" s="13" t="s">
        <v>72</v>
      </c>
      <c r="AY142" s="243" t="s">
        <v>138</v>
      </c>
    </row>
    <row r="143" s="14" customFormat="1">
      <c r="A143" s="14"/>
      <c r="B143" s="244"/>
      <c r="C143" s="245"/>
      <c r="D143" s="235" t="s">
        <v>149</v>
      </c>
      <c r="E143" s="246" t="s">
        <v>19</v>
      </c>
      <c r="F143" s="247" t="s">
        <v>145</v>
      </c>
      <c r="G143" s="245"/>
      <c r="H143" s="248">
        <v>4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149</v>
      </c>
      <c r="AU143" s="254" t="s">
        <v>81</v>
      </c>
      <c r="AV143" s="14" t="s">
        <v>81</v>
      </c>
      <c r="AW143" s="14" t="s">
        <v>33</v>
      </c>
      <c r="AX143" s="14" t="s">
        <v>72</v>
      </c>
      <c r="AY143" s="254" t="s">
        <v>138</v>
      </c>
    </row>
    <row r="144" s="15" customFormat="1">
      <c r="A144" s="15"/>
      <c r="B144" s="256"/>
      <c r="C144" s="257"/>
      <c r="D144" s="235" t="s">
        <v>149</v>
      </c>
      <c r="E144" s="258" t="s">
        <v>19</v>
      </c>
      <c r="F144" s="259" t="s">
        <v>193</v>
      </c>
      <c r="G144" s="257"/>
      <c r="H144" s="260">
        <v>16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6" t="s">
        <v>149</v>
      </c>
      <c r="AU144" s="266" t="s">
        <v>81</v>
      </c>
      <c r="AV144" s="15" t="s">
        <v>145</v>
      </c>
      <c r="AW144" s="15" t="s">
        <v>33</v>
      </c>
      <c r="AX144" s="15" t="s">
        <v>79</v>
      </c>
      <c r="AY144" s="266" t="s">
        <v>138</v>
      </c>
    </row>
    <row r="145" s="2" customFormat="1" ht="24.15" customHeight="1">
      <c r="A145" s="41"/>
      <c r="B145" s="42"/>
      <c r="C145" s="267" t="s">
        <v>214</v>
      </c>
      <c r="D145" s="267" t="s">
        <v>320</v>
      </c>
      <c r="E145" s="268" t="s">
        <v>705</v>
      </c>
      <c r="F145" s="269" t="s">
        <v>706</v>
      </c>
      <c r="G145" s="270" t="s">
        <v>161</v>
      </c>
      <c r="H145" s="271">
        <v>9</v>
      </c>
      <c r="I145" s="272"/>
      <c r="J145" s="273">
        <f>ROUND(I145*H145,2)</f>
        <v>0</v>
      </c>
      <c r="K145" s="269" t="s">
        <v>144</v>
      </c>
      <c r="L145" s="274"/>
      <c r="M145" s="275" t="s">
        <v>19</v>
      </c>
      <c r="N145" s="276" t="s">
        <v>43</v>
      </c>
      <c r="O145" s="87"/>
      <c r="P145" s="224">
        <f>O145*H145</f>
        <v>0</v>
      </c>
      <c r="Q145" s="224">
        <v>0.036499999999999998</v>
      </c>
      <c r="R145" s="224">
        <f>Q145*H145</f>
        <v>0.32849999999999996</v>
      </c>
      <c r="S145" s="224">
        <v>0</v>
      </c>
      <c r="T145" s="22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6" t="s">
        <v>186</v>
      </c>
      <c r="AT145" s="226" t="s">
        <v>320</v>
      </c>
      <c r="AU145" s="226" t="s">
        <v>81</v>
      </c>
      <c r="AY145" s="20" t="s">
        <v>138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20" t="s">
        <v>79</v>
      </c>
      <c r="BK145" s="227">
        <f>ROUND(I145*H145,2)</f>
        <v>0</v>
      </c>
      <c r="BL145" s="20" t="s">
        <v>145</v>
      </c>
      <c r="BM145" s="226" t="s">
        <v>707</v>
      </c>
    </row>
    <row r="146" s="2" customFormat="1" ht="24.15" customHeight="1">
      <c r="A146" s="41"/>
      <c r="B146" s="42"/>
      <c r="C146" s="267" t="s">
        <v>222</v>
      </c>
      <c r="D146" s="267" t="s">
        <v>320</v>
      </c>
      <c r="E146" s="268" t="s">
        <v>708</v>
      </c>
      <c r="F146" s="269" t="s">
        <v>709</v>
      </c>
      <c r="G146" s="270" t="s">
        <v>161</v>
      </c>
      <c r="H146" s="271">
        <v>3</v>
      </c>
      <c r="I146" s="272"/>
      <c r="J146" s="273">
        <f>ROUND(I146*H146,2)</f>
        <v>0</v>
      </c>
      <c r="K146" s="269" t="s">
        <v>144</v>
      </c>
      <c r="L146" s="274"/>
      <c r="M146" s="275" t="s">
        <v>19</v>
      </c>
      <c r="N146" s="276" t="s">
        <v>43</v>
      </c>
      <c r="O146" s="87"/>
      <c r="P146" s="224">
        <f>O146*H146</f>
        <v>0</v>
      </c>
      <c r="Q146" s="224">
        <v>0.050500000000000003</v>
      </c>
      <c r="R146" s="224">
        <f>Q146*H146</f>
        <v>0.15150000000000002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186</v>
      </c>
      <c r="AT146" s="226" t="s">
        <v>320</v>
      </c>
      <c r="AU146" s="226" t="s">
        <v>81</v>
      </c>
      <c r="AY146" s="20" t="s">
        <v>138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79</v>
      </c>
      <c r="BK146" s="227">
        <f>ROUND(I146*H146,2)</f>
        <v>0</v>
      </c>
      <c r="BL146" s="20" t="s">
        <v>145</v>
      </c>
      <c r="BM146" s="226" t="s">
        <v>710</v>
      </c>
    </row>
    <row r="147" s="2" customFormat="1" ht="24.15" customHeight="1">
      <c r="A147" s="41"/>
      <c r="B147" s="42"/>
      <c r="C147" s="267" t="s">
        <v>8</v>
      </c>
      <c r="D147" s="267" t="s">
        <v>320</v>
      </c>
      <c r="E147" s="268" t="s">
        <v>711</v>
      </c>
      <c r="F147" s="269" t="s">
        <v>712</v>
      </c>
      <c r="G147" s="270" t="s">
        <v>161</v>
      </c>
      <c r="H147" s="271">
        <v>4</v>
      </c>
      <c r="I147" s="272"/>
      <c r="J147" s="273">
        <f>ROUND(I147*H147,2)</f>
        <v>0</v>
      </c>
      <c r="K147" s="269" t="s">
        <v>144</v>
      </c>
      <c r="L147" s="274"/>
      <c r="M147" s="275" t="s">
        <v>19</v>
      </c>
      <c r="N147" s="276" t="s">
        <v>43</v>
      </c>
      <c r="O147" s="87"/>
      <c r="P147" s="224">
        <f>O147*H147</f>
        <v>0</v>
      </c>
      <c r="Q147" s="224">
        <v>0.061499999999999999</v>
      </c>
      <c r="R147" s="224">
        <f>Q147*H147</f>
        <v>0.246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186</v>
      </c>
      <c r="AT147" s="226" t="s">
        <v>320</v>
      </c>
      <c r="AU147" s="226" t="s">
        <v>81</v>
      </c>
      <c r="AY147" s="20" t="s">
        <v>138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79</v>
      </c>
      <c r="BK147" s="227">
        <f>ROUND(I147*H147,2)</f>
        <v>0</v>
      </c>
      <c r="BL147" s="20" t="s">
        <v>145</v>
      </c>
      <c r="BM147" s="226" t="s">
        <v>713</v>
      </c>
    </row>
    <row r="148" s="2" customFormat="1" ht="33" customHeight="1">
      <c r="A148" s="41"/>
      <c r="B148" s="42"/>
      <c r="C148" s="215" t="s">
        <v>236</v>
      </c>
      <c r="D148" s="215" t="s">
        <v>140</v>
      </c>
      <c r="E148" s="216" t="s">
        <v>714</v>
      </c>
      <c r="F148" s="217" t="s">
        <v>715</v>
      </c>
      <c r="G148" s="218" t="s">
        <v>217</v>
      </c>
      <c r="H148" s="219">
        <v>11</v>
      </c>
      <c r="I148" s="220"/>
      <c r="J148" s="221">
        <f>ROUND(I148*H148,2)</f>
        <v>0</v>
      </c>
      <c r="K148" s="217" t="s">
        <v>144</v>
      </c>
      <c r="L148" s="47"/>
      <c r="M148" s="222" t="s">
        <v>19</v>
      </c>
      <c r="N148" s="223" t="s">
        <v>43</v>
      </c>
      <c r="O148" s="87"/>
      <c r="P148" s="224">
        <f>O148*H148</f>
        <v>0</v>
      </c>
      <c r="Q148" s="224">
        <v>0.29757</v>
      </c>
      <c r="R148" s="224">
        <f>Q148*H148</f>
        <v>3.2732700000000001</v>
      </c>
      <c r="S148" s="224">
        <v>0</v>
      </c>
      <c r="T148" s="22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6" t="s">
        <v>145</v>
      </c>
      <c r="AT148" s="226" t="s">
        <v>140</v>
      </c>
      <c r="AU148" s="226" t="s">
        <v>81</v>
      </c>
      <c r="AY148" s="20" t="s">
        <v>138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20" t="s">
        <v>79</v>
      </c>
      <c r="BK148" s="227">
        <f>ROUND(I148*H148,2)</f>
        <v>0</v>
      </c>
      <c r="BL148" s="20" t="s">
        <v>145</v>
      </c>
      <c r="BM148" s="226" t="s">
        <v>716</v>
      </c>
    </row>
    <row r="149" s="2" customFormat="1">
      <c r="A149" s="41"/>
      <c r="B149" s="42"/>
      <c r="C149" s="43"/>
      <c r="D149" s="228" t="s">
        <v>147</v>
      </c>
      <c r="E149" s="43"/>
      <c r="F149" s="229" t="s">
        <v>717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147</v>
      </c>
      <c r="AU149" s="20" t="s">
        <v>81</v>
      </c>
    </row>
    <row r="150" s="13" customFormat="1">
      <c r="A150" s="13"/>
      <c r="B150" s="233"/>
      <c r="C150" s="234"/>
      <c r="D150" s="235" t="s">
        <v>149</v>
      </c>
      <c r="E150" s="236" t="s">
        <v>19</v>
      </c>
      <c r="F150" s="237" t="s">
        <v>718</v>
      </c>
      <c r="G150" s="234"/>
      <c r="H150" s="236" t="s">
        <v>19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149</v>
      </c>
      <c r="AU150" s="243" t="s">
        <v>81</v>
      </c>
      <c r="AV150" s="13" t="s">
        <v>79</v>
      </c>
      <c r="AW150" s="13" t="s">
        <v>33</v>
      </c>
      <c r="AX150" s="13" t="s">
        <v>72</v>
      </c>
      <c r="AY150" s="243" t="s">
        <v>138</v>
      </c>
    </row>
    <row r="151" s="14" customFormat="1">
      <c r="A151" s="14"/>
      <c r="B151" s="244"/>
      <c r="C151" s="245"/>
      <c r="D151" s="235" t="s">
        <v>149</v>
      </c>
      <c r="E151" s="246" t="s">
        <v>19</v>
      </c>
      <c r="F151" s="247" t="s">
        <v>158</v>
      </c>
      <c r="G151" s="245"/>
      <c r="H151" s="248">
        <v>3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149</v>
      </c>
      <c r="AU151" s="254" t="s">
        <v>81</v>
      </c>
      <c r="AV151" s="14" t="s">
        <v>81</v>
      </c>
      <c r="AW151" s="14" t="s">
        <v>33</v>
      </c>
      <c r="AX151" s="14" t="s">
        <v>72</v>
      </c>
      <c r="AY151" s="254" t="s">
        <v>138</v>
      </c>
    </row>
    <row r="152" s="13" customFormat="1">
      <c r="A152" s="13"/>
      <c r="B152" s="233"/>
      <c r="C152" s="234"/>
      <c r="D152" s="235" t="s">
        <v>149</v>
      </c>
      <c r="E152" s="236" t="s">
        <v>19</v>
      </c>
      <c r="F152" s="237" t="s">
        <v>719</v>
      </c>
      <c r="G152" s="234"/>
      <c r="H152" s="236" t="s">
        <v>19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149</v>
      </c>
      <c r="AU152" s="243" t="s">
        <v>81</v>
      </c>
      <c r="AV152" s="13" t="s">
        <v>79</v>
      </c>
      <c r="AW152" s="13" t="s">
        <v>33</v>
      </c>
      <c r="AX152" s="13" t="s">
        <v>72</v>
      </c>
      <c r="AY152" s="243" t="s">
        <v>138</v>
      </c>
    </row>
    <row r="153" s="14" customFormat="1">
      <c r="A153" s="14"/>
      <c r="B153" s="244"/>
      <c r="C153" s="245"/>
      <c r="D153" s="235" t="s">
        <v>149</v>
      </c>
      <c r="E153" s="246" t="s">
        <v>19</v>
      </c>
      <c r="F153" s="247" t="s">
        <v>186</v>
      </c>
      <c r="G153" s="245"/>
      <c r="H153" s="248">
        <v>8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149</v>
      </c>
      <c r="AU153" s="254" t="s">
        <v>81</v>
      </c>
      <c r="AV153" s="14" t="s">
        <v>81</v>
      </c>
      <c r="AW153" s="14" t="s">
        <v>33</v>
      </c>
      <c r="AX153" s="14" t="s">
        <v>72</v>
      </c>
      <c r="AY153" s="254" t="s">
        <v>138</v>
      </c>
    </row>
    <row r="154" s="15" customFormat="1">
      <c r="A154" s="15"/>
      <c r="B154" s="256"/>
      <c r="C154" s="257"/>
      <c r="D154" s="235" t="s">
        <v>149</v>
      </c>
      <c r="E154" s="258" t="s">
        <v>19</v>
      </c>
      <c r="F154" s="259" t="s">
        <v>193</v>
      </c>
      <c r="G154" s="257"/>
      <c r="H154" s="260">
        <v>11</v>
      </c>
      <c r="I154" s="261"/>
      <c r="J154" s="257"/>
      <c r="K154" s="257"/>
      <c r="L154" s="262"/>
      <c r="M154" s="263"/>
      <c r="N154" s="264"/>
      <c r="O154" s="264"/>
      <c r="P154" s="264"/>
      <c r="Q154" s="264"/>
      <c r="R154" s="264"/>
      <c r="S154" s="264"/>
      <c r="T154" s="26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6" t="s">
        <v>149</v>
      </c>
      <c r="AU154" s="266" t="s">
        <v>81</v>
      </c>
      <c r="AV154" s="15" t="s">
        <v>145</v>
      </c>
      <c r="AW154" s="15" t="s">
        <v>33</v>
      </c>
      <c r="AX154" s="15" t="s">
        <v>79</v>
      </c>
      <c r="AY154" s="266" t="s">
        <v>138</v>
      </c>
    </row>
    <row r="155" s="2" customFormat="1" ht="24.15" customHeight="1">
      <c r="A155" s="41"/>
      <c r="B155" s="42"/>
      <c r="C155" s="267" t="s">
        <v>243</v>
      </c>
      <c r="D155" s="267" t="s">
        <v>320</v>
      </c>
      <c r="E155" s="268" t="s">
        <v>720</v>
      </c>
      <c r="F155" s="269" t="s">
        <v>721</v>
      </c>
      <c r="G155" s="270" t="s">
        <v>161</v>
      </c>
      <c r="H155" s="271">
        <v>3</v>
      </c>
      <c r="I155" s="272"/>
      <c r="J155" s="273">
        <f>ROUND(I155*H155,2)</f>
        <v>0</v>
      </c>
      <c r="K155" s="269" t="s">
        <v>144</v>
      </c>
      <c r="L155" s="274"/>
      <c r="M155" s="275" t="s">
        <v>19</v>
      </c>
      <c r="N155" s="276" t="s">
        <v>43</v>
      </c>
      <c r="O155" s="87"/>
      <c r="P155" s="224">
        <f>O155*H155</f>
        <v>0</v>
      </c>
      <c r="Q155" s="224">
        <v>0.071999999999999995</v>
      </c>
      <c r="R155" s="224">
        <f>Q155*H155</f>
        <v>0.21599999999999997</v>
      </c>
      <c r="S155" s="224">
        <v>0</v>
      </c>
      <c r="T155" s="22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186</v>
      </c>
      <c r="AT155" s="226" t="s">
        <v>320</v>
      </c>
      <c r="AU155" s="226" t="s">
        <v>81</v>
      </c>
      <c r="AY155" s="20" t="s">
        <v>138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79</v>
      </c>
      <c r="BK155" s="227">
        <f>ROUND(I155*H155,2)</f>
        <v>0</v>
      </c>
      <c r="BL155" s="20" t="s">
        <v>145</v>
      </c>
      <c r="BM155" s="226" t="s">
        <v>722</v>
      </c>
    </row>
    <row r="156" s="2" customFormat="1" ht="21.75" customHeight="1">
      <c r="A156" s="41"/>
      <c r="B156" s="42"/>
      <c r="C156" s="267" t="s">
        <v>248</v>
      </c>
      <c r="D156" s="267" t="s">
        <v>320</v>
      </c>
      <c r="E156" s="268" t="s">
        <v>723</v>
      </c>
      <c r="F156" s="269" t="s">
        <v>724</v>
      </c>
      <c r="G156" s="270" t="s">
        <v>161</v>
      </c>
      <c r="H156" s="271">
        <v>8</v>
      </c>
      <c r="I156" s="272"/>
      <c r="J156" s="273">
        <f>ROUND(I156*H156,2)</f>
        <v>0</v>
      </c>
      <c r="K156" s="269" t="s">
        <v>144</v>
      </c>
      <c r="L156" s="274"/>
      <c r="M156" s="275" t="s">
        <v>19</v>
      </c>
      <c r="N156" s="276" t="s">
        <v>43</v>
      </c>
      <c r="O156" s="87"/>
      <c r="P156" s="224">
        <f>O156*H156</f>
        <v>0</v>
      </c>
      <c r="Q156" s="224">
        <v>0.10050000000000001</v>
      </c>
      <c r="R156" s="224">
        <f>Q156*H156</f>
        <v>0.80400000000000005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186</v>
      </c>
      <c r="AT156" s="226" t="s">
        <v>320</v>
      </c>
      <c r="AU156" s="226" t="s">
        <v>81</v>
      </c>
      <c r="AY156" s="20" t="s">
        <v>138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79</v>
      </c>
      <c r="BK156" s="227">
        <f>ROUND(I156*H156,2)</f>
        <v>0</v>
      </c>
      <c r="BL156" s="20" t="s">
        <v>145</v>
      </c>
      <c r="BM156" s="226" t="s">
        <v>725</v>
      </c>
    </row>
    <row r="157" s="2" customFormat="1" ht="24.15" customHeight="1">
      <c r="A157" s="41"/>
      <c r="B157" s="42"/>
      <c r="C157" s="215" t="s">
        <v>253</v>
      </c>
      <c r="D157" s="215" t="s">
        <v>140</v>
      </c>
      <c r="E157" s="216" t="s">
        <v>726</v>
      </c>
      <c r="F157" s="217" t="s">
        <v>727</v>
      </c>
      <c r="G157" s="218" t="s">
        <v>217</v>
      </c>
      <c r="H157" s="219">
        <v>9</v>
      </c>
      <c r="I157" s="220"/>
      <c r="J157" s="221">
        <f>ROUND(I157*H157,2)</f>
        <v>0</v>
      </c>
      <c r="K157" s="217" t="s">
        <v>144</v>
      </c>
      <c r="L157" s="47"/>
      <c r="M157" s="222" t="s">
        <v>19</v>
      </c>
      <c r="N157" s="223" t="s">
        <v>43</v>
      </c>
      <c r="O157" s="87"/>
      <c r="P157" s="224">
        <f>O157*H157</f>
        <v>0</v>
      </c>
      <c r="Q157" s="224">
        <v>0.32169999999999999</v>
      </c>
      <c r="R157" s="224">
        <f>Q157*H157</f>
        <v>2.8952999999999998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145</v>
      </c>
      <c r="AT157" s="226" t="s">
        <v>140</v>
      </c>
      <c r="AU157" s="226" t="s">
        <v>81</v>
      </c>
      <c r="AY157" s="20" t="s">
        <v>138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79</v>
      </c>
      <c r="BK157" s="227">
        <f>ROUND(I157*H157,2)</f>
        <v>0</v>
      </c>
      <c r="BL157" s="20" t="s">
        <v>145</v>
      </c>
      <c r="BM157" s="226" t="s">
        <v>728</v>
      </c>
    </row>
    <row r="158" s="2" customFormat="1">
      <c r="A158" s="41"/>
      <c r="B158" s="42"/>
      <c r="C158" s="43"/>
      <c r="D158" s="228" t="s">
        <v>147</v>
      </c>
      <c r="E158" s="43"/>
      <c r="F158" s="229" t="s">
        <v>729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147</v>
      </c>
      <c r="AU158" s="20" t="s">
        <v>81</v>
      </c>
    </row>
    <row r="159" s="13" customFormat="1">
      <c r="A159" s="13"/>
      <c r="B159" s="233"/>
      <c r="C159" s="234"/>
      <c r="D159" s="235" t="s">
        <v>149</v>
      </c>
      <c r="E159" s="236" t="s">
        <v>19</v>
      </c>
      <c r="F159" s="237" t="s">
        <v>730</v>
      </c>
      <c r="G159" s="234"/>
      <c r="H159" s="236" t="s">
        <v>19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149</v>
      </c>
      <c r="AU159" s="243" t="s">
        <v>81</v>
      </c>
      <c r="AV159" s="13" t="s">
        <v>79</v>
      </c>
      <c r="AW159" s="13" t="s">
        <v>33</v>
      </c>
      <c r="AX159" s="13" t="s">
        <v>72</v>
      </c>
      <c r="AY159" s="243" t="s">
        <v>138</v>
      </c>
    </row>
    <row r="160" s="14" customFormat="1">
      <c r="A160" s="14"/>
      <c r="B160" s="244"/>
      <c r="C160" s="245"/>
      <c r="D160" s="235" t="s">
        <v>149</v>
      </c>
      <c r="E160" s="246" t="s">
        <v>19</v>
      </c>
      <c r="F160" s="247" t="s">
        <v>194</v>
      </c>
      <c r="G160" s="245"/>
      <c r="H160" s="248">
        <v>9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149</v>
      </c>
      <c r="AU160" s="254" t="s">
        <v>81</v>
      </c>
      <c r="AV160" s="14" t="s">
        <v>81</v>
      </c>
      <c r="AW160" s="14" t="s">
        <v>33</v>
      </c>
      <c r="AX160" s="14" t="s">
        <v>79</v>
      </c>
      <c r="AY160" s="254" t="s">
        <v>138</v>
      </c>
    </row>
    <row r="161" s="2" customFormat="1" ht="21.75" customHeight="1">
      <c r="A161" s="41"/>
      <c r="B161" s="42"/>
      <c r="C161" s="267" t="s">
        <v>157</v>
      </c>
      <c r="D161" s="267" t="s">
        <v>320</v>
      </c>
      <c r="E161" s="268" t="s">
        <v>731</v>
      </c>
      <c r="F161" s="269" t="s">
        <v>732</v>
      </c>
      <c r="G161" s="270" t="s">
        <v>161</v>
      </c>
      <c r="H161" s="271">
        <v>9</v>
      </c>
      <c r="I161" s="272"/>
      <c r="J161" s="273">
        <f>ROUND(I161*H161,2)</f>
        <v>0</v>
      </c>
      <c r="K161" s="269" t="s">
        <v>144</v>
      </c>
      <c r="L161" s="274"/>
      <c r="M161" s="275" t="s">
        <v>19</v>
      </c>
      <c r="N161" s="276" t="s">
        <v>43</v>
      </c>
      <c r="O161" s="87"/>
      <c r="P161" s="224">
        <f>O161*H161</f>
        <v>0</v>
      </c>
      <c r="Q161" s="224">
        <v>0.122</v>
      </c>
      <c r="R161" s="224">
        <f>Q161*H161</f>
        <v>1.0979999999999999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186</v>
      </c>
      <c r="AT161" s="226" t="s">
        <v>320</v>
      </c>
      <c r="AU161" s="226" t="s">
        <v>81</v>
      </c>
      <c r="AY161" s="20" t="s">
        <v>138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145</v>
      </c>
      <c r="BM161" s="226" t="s">
        <v>733</v>
      </c>
    </row>
    <row r="162" s="12" customFormat="1" ht="22.8" customHeight="1">
      <c r="A162" s="12"/>
      <c r="B162" s="199"/>
      <c r="C162" s="200"/>
      <c r="D162" s="201" t="s">
        <v>71</v>
      </c>
      <c r="E162" s="213" t="s">
        <v>145</v>
      </c>
      <c r="F162" s="213" t="s">
        <v>734</v>
      </c>
      <c r="G162" s="200"/>
      <c r="H162" s="200"/>
      <c r="I162" s="203"/>
      <c r="J162" s="214">
        <f>BK162</f>
        <v>0</v>
      </c>
      <c r="K162" s="200"/>
      <c r="L162" s="205"/>
      <c r="M162" s="206"/>
      <c r="N162" s="207"/>
      <c r="O162" s="207"/>
      <c r="P162" s="208">
        <f>SUM(P163:P171)</f>
        <v>0</v>
      </c>
      <c r="Q162" s="207"/>
      <c r="R162" s="208">
        <f>SUM(R163:R171)</f>
        <v>3.0484800000000005</v>
      </c>
      <c r="S162" s="207"/>
      <c r="T162" s="209">
        <f>SUM(T163:T171)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0" t="s">
        <v>79</v>
      </c>
      <c r="AT162" s="211" t="s">
        <v>71</v>
      </c>
      <c r="AU162" s="211" t="s">
        <v>79</v>
      </c>
      <c r="AY162" s="210" t="s">
        <v>138</v>
      </c>
      <c r="BK162" s="212">
        <f>SUM(BK163:BK171)</f>
        <v>0</v>
      </c>
    </row>
    <row r="163" s="2" customFormat="1" ht="24.15" customHeight="1">
      <c r="A163" s="41"/>
      <c r="B163" s="42"/>
      <c r="C163" s="215" t="s">
        <v>7</v>
      </c>
      <c r="D163" s="215" t="s">
        <v>140</v>
      </c>
      <c r="E163" s="216" t="s">
        <v>735</v>
      </c>
      <c r="F163" s="217" t="s">
        <v>736</v>
      </c>
      <c r="G163" s="218" t="s">
        <v>161</v>
      </c>
      <c r="H163" s="219">
        <v>24</v>
      </c>
      <c r="I163" s="220"/>
      <c r="J163" s="221">
        <f>ROUND(I163*H163,2)</f>
        <v>0</v>
      </c>
      <c r="K163" s="217" t="s">
        <v>144</v>
      </c>
      <c r="L163" s="47"/>
      <c r="M163" s="222" t="s">
        <v>19</v>
      </c>
      <c r="N163" s="223" t="s">
        <v>43</v>
      </c>
      <c r="O163" s="87"/>
      <c r="P163" s="224">
        <f>O163*H163</f>
        <v>0</v>
      </c>
      <c r="Q163" s="224">
        <v>0.0070200000000000002</v>
      </c>
      <c r="R163" s="224">
        <f>Q163*H163</f>
        <v>0.16848000000000002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145</v>
      </c>
      <c r="AT163" s="226" t="s">
        <v>140</v>
      </c>
      <c r="AU163" s="226" t="s">
        <v>81</v>
      </c>
      <c r="AY163" s="20" t="s">
        <v>138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145</v>
      </c>
      <c r="BM163" s="226" t="s">
        <v>737</v>
      </c>
    </row>
    <row r="164" s="2" customFormat="1">
      <c r="A164" s="41"/>
      <c r="B164" s="42"/>
      <c r="C164" s="43"/>
      <c r="D164" s="228" t="s">
        <v>147</v>
      </c>
      <c r="E164" s="43"/>
      <c r="F164" s="229" t="s">
        <v>738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147</v>
      </c>
      <c r="AU164" s="20" t="s">
        <v>81</v>
      </c>
    </row>
    <row r="165" s="13" customFormat="1">
      <c r="A165" s="13"/>
      <c r="B165" s="233"/>
      <c r="C165" s="234"/>
      <c r="D165" s="235" t="s">
        <v>149</v>
      </c>
      <c r="E165" s="236" t="s">
        <v>19</v>
      </c>
      <c r="F165" s="237" t="s">
        <v>739</v>
      </c>
      <c r="G165" s="234"/>
      <c r="H165" s="236" t="s">
        <v>19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149</v>
      </c>
      <c r="AU165" s="243" t="s">
        <v>81</v>
      </c>
      <c r="AV165" s="13" t="s">
        <v>79</v>
      </c>
      <c r="AW165" s="13" t="s">
        <v>33</v>
      </c>
      <c r="AX165" s="13" t="s">
        <v>72</v>
      </c>
      <c r="AY165" s="243" t="s">
        <v>138</v>
      </c>
    </row>
    <row r="166" s="14" customFormat="1">
      <c r="A166" s="14"/>
      <c r="B166" s="244"/>
      <c r="C166" s="245"/>
      <c r="D166" s="235" t="s">
        <v>149</v>
      </c>
      <c r="E166" s="246" t="s">
        <v>19</v>
      </c>
      <c r="F166" s="247" t="s">
        <v>248</v>
      </c>
      <c r="G166" s="245"/>
      <c r="H166" s="248">
        <v>18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149</v>
      </c>
      <c r="AU166" s="254" t="s">
        <v>81</v>
      </c>
      <c r="AV166" s="14" t="s">
        <v>81</v>
      </c>
      <c r="AW166" s="14" t="s">
        <v>33</v>
      </c>
      <c r="AX166" s="14" t="s">
        <v>72</v>
      </c>
      <c r="AY166" s="254" t="s">
        <v>138</v>
      </c>
    </row>
    <row r="167" s="13" customFormat="1">
      <c r="A167" s="13"/>
      <c r="B167" s="233"/>
      <c r="C167" s="234"/>
      <c r="D167" s="235" t="s">
        <v>149</v>
      </c>
      <c r="E167" s="236" t="s">
        <v>19</v>
      </c>
      <c r="F167" s="237" t="s">
        <v>740</v>
      </c>
      <c r="G167" s="234"/>
      <c r="H167" s="236" t="s">
        <v>19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149</v>
      </c>
      <c r="AU167" s="243" t="s">
        <v>81</v>
      </c>
      <c r="AV167" s="13" t="s">
        <v>79</v>
      </c>
      <c r="AW167" s="13" t="s">
        <v>33</v>
      </c>
      <c r="AX167" s="13" t="s">
        <v>72</v>
      </c>
      <c r="AY167" s="243" t="s">
        <v>138</v>
      </c>
    </row>
    <row r="168" s="14" customFormat="1">
      <c r="A168" s="14"/>
      <c r="B168" s="244"/>
      <c r="C168" s="245"/>
      <c r="D168" s="235" t="s">
        <v>149</v>
      </c>
      <c r="E168" s="246" t="s">
        <v>19</v>
      </c>
      <c r="F168" s="247" t="s">
        <v>175</v>
      </c>
      <c r="G168" s="245"/>
      <c r="H168" s="248">
        <v>6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149</v>
      </c>
      <c r="AU168" s="254" t="s">
        <v>81</v>
      </c>
      <c r="AV168" s="14" t="s">
        <v>81</v>
      </c>
      <c r="AW168" s="14" t="s">
        <v>33</v>
      </c>
      <c r="AX168" s="14" t="s">
        <v>72</v>
      </c>
      <c r="AY168" s="254" t="s">
        <v>138</v>
      </c>
    </row>
    <row r="169" s="15" customFormat="1">
      <c r="A169" s="15"/>
      <c r="B169" s="256"/>
      <c r="C169" s="257"/>
      <c r="D169" s="235" t="s">
        <v>149</v>
      </c>
      <c r="E169" s="258" t="s">
        <v>19</v>
      </c>
      <c r="F169" s="259" t="s">
        <v>193</v>
      </c>
      <c r="G169" s="257"/>
      <c r="H169" s="260">
        <v>24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6" t="s">
        <v>149</v>
      </c>
      <c r="AU169" s="266" t="s">
        <v>81</v>
      </c>
      <c r="AV169" s="15" t="s">
        <v>145</v>
      </c>
      <c r="AW169" s="15" t="s">
        <v>33</v>
      </c>
      <c r="AX169" s="15" t="s">
        <v>79</v>
      </c>
      <c r="AY169" s="266" t="s">
        <v>138</v>
      </c>
    </row>
    <row r="170" s="2" customFormat="1" ht="21.75" customHeight="1">
      <c r="A170" s="41"/>
      <c r="B170" s="42"/>
      <c r="C170" s="267" t="s">
        <v>268</v>
      </c>
      <c r="D170" s="267" t="s">
        <v>320</v>
      </c>
      <c r="E170" s="268" t="s">
        <v>741</v>
      </c>
      <c r="F170" s="269" t="s">
        <v>742</v>
      </c>
      <c r="G170" s="270" t="s">
        <v>161</v>
      </c>
      <c r="H170" s="271">
        <v>18</v>
      </c>
      <c r="I170" s="272"/>
      <c r="J170" s="273">
        <f>ROUND(I170*H170,2)</f>
        <v>0</v>
      </c>
      <c r="K170" s="269" t="s">
        <v>489</v>
      </c>
      <c r="L170" s="274"/>
      <c r="M170" s="275" t="s">
        <v>19</v>
      </c>
      <c r="N170" s="276" t="s">
        <v>43</v>
      </c>
      <c r="O170" s="87"/>
      <c r="P170" s="224">
        <f>O170*H170</f>
        <v>0</v>
      </c>
      <c r="Q170" s="224">
        <v>0.12</v>
      </c>
      <c r="R170" s="224">
        <f>Q170*H170</f>
        <v>2.1600000000000001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186</v>
      </c>
      <c r="AT170" s="226" t="s">
        <v>320</v>
      </c>
      <c r="AU170" s="226" t="s">
        <v>81</v>
      </c>
      <c r="AY170" s="20" t="s">
        <v>138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145</v>
      </c>
      <c r="BM170" s="226" t="s">
        <v>743</v>
      </c>
    </row>
    <row r="171" s="2" customFormat="1" ht="21.75" customHeight="1">
      <c r="A171" s="41"/>
      <c r="B171" s="42"/>
      <c r="C171" s="267" t="s">
        <v>273</v>
      </c>
      <c r="D171" s="267" t="s">
        <v>320</v>
      </c>
      <c r="E171" s="268" t="s">
        <v>744</v>
      </c>
      <c r="F171" s="269" t="s">
        <v>745</v>
      </c>
      <c r="G171" s="270" t="s">
        <v>161</v>
      </c>
      <c r="H171" s="271">
        <v>6</v>
      </c>
      <c r="I171" s="272"/>
      <c r="J171" s="273">
        <f>ROUND(I171*H171,2)</f>
        <v>0</v>
      </c>
      <c r="K171" s="269" t="s">
        <v>489</v>
      </c>
      <c r="L171" s="274"/>
      <c r="M171" s="275" t="s">
        <v>19</v>
      </c>
      <c r="N171" s="276" t="s">
        <v>43</v>
      </c>
      <c r="O171" s="87"/>
      <c r="P171" s="224">
        <f>O171*H171</f>
        <v>0</v>
      </c>
      <c r="Q171" s="224">
        <v>0.12</v>
      </c>
      <c r="R171" s="224">
        <f>Q171*H171</f>
        <v>0.71999999999999997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186</v>
      </c>
      <c r="AT171" s="226" t="s">
        <v>320</v>
      </c>
      <c r="AU171" s="226" t="s">
        <v>81</v>
      </c>
      <c r="AY171" s="20" t="s">
        <v>138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145</v>
      </c>
      <c r="BM171" s="226" t="s">
        <v>746</v>
      </c>
    </row>
    <row r="172" s="12" customFormat="1" ht="22.8" customHeight="1">
      <c r="A172" s="12"/>
      <c r="B172" s="199"/>
      <c r="C172" s="200"/>
      <c r="D172" s="201" t="s">
        <v>71</v>
      </c>
      <c r="E172" s="213" t="s">
        <v>175</v>
      </c>
      <c r="F172" s="213" t="s">
        <v>747</v>
      </c>
      <c r="G172" s="200"/>
      <c r="H172" s="200"/>
      <c r="I172" s="203"/>
      <c r="J172" s="214">
        <f>BK172</f>
        <v>0</v>
      </c>
      <c r="K172" s="200"/>
      <c r="L172" s="205"/>
      <c r="M172" s="206"/>
      <c r="N172" s="207"/>
      <c r="O172" s="207"/>
      <c r="P172" s="208">
        <f>SUM(P173:P176)</f>
        <v>0</v>
      </c>
      <c r="Q172" s="207"/>
      <c r="R172" s="208">
        <f>SUM(R173:R176)</f>
        <v>0.47285342999999996</v>
      </c>
      <c r="S172" s="207"/>
      <c r="T172" s="209">
        <f>SUM(T173:T176)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0" t="s">
        <v>79</v>
      </c>
      <c r="AT172" s="211" t="s">
        <v>71</v>
      </c>
      <c r="AU172" s="211" t="s">
        <v>79</v>
      </c>
      <c r="AY172" s="210" t="s">
        <v>138</v>
      </c>
      <c r="BK172" s="212">
        <f>SUM(BK173:BK176)</f>
        <v>0</v>
      </c>
    </row>
    <row r="173" s="2" customFormat="1" ht="16.5" customHeight="1">
      <c r="A173" s="41"/>
      <c r="B173" s="42"/>
      <c r="C173" s="215" t="s">
        <v>278</v>
      </c>
      <c r="D173" s="215" t="s">
        <v>140</v>
      </c>
      <c r="E173" s="216" t="s">
        <v>748</v>
      </c>
      <c r="F173" s="217" t="s">
        <v>749</v>
      </c>
      <c r="G173" s="218" t="s">
        <v>231</v>
      </c>
      <c r="H173" s="219">
        <v>0.189</v>
      </c>
      <c r="I173" s="220"/>
      <c r="J173" s="221">
        <f>ROUND(I173*H173,2)</f>
        <v>0</v>
      </c>
      <c r="K173" s="217" t="s">
        <v>489</v>
      </c>
      <c r="L173" s="47"/>
      <c r="M173" s="222" t="s">
        <v>19</v>
      </c>
      <c r="N173" s="223" t="s">
        <v>43</v>
      </c>
      <c r="O173" s="87"/>
      <c r="P173" s="224">
        <f>O173*H173</f>
        <v>0</v>
      </c>
      <c r="Q173" s="224">
        <v>2.5018699999999998</v>
      </c>
      <c r="R173" s="224">
        <f>Q173*H173</f>
        <v>0.47285342999999996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145</v>
      </c>
      <c r="AT173" s="226" t="s">
        <v>140</v>
      </c>
      <c r="AU173" s="226" t="s">
        <v>81</v>
      </c>
      <c r="AY173" s="20" t="s">
        <v>138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79</v>
      </c>
      <c r="BK173" s="227">
        <f>ROUND(I173*H173,2)</f>
        <v>0</v>
      </c>
      <c r="BL173" s="20" t="s">
        <v>145</v>
      </c>
      <c r="BM173" s="226" t="s">
        <v>750</v>
      </c>
    </row>
    <row r="174" s="13" customFormat="1">
      <c r="A174" s="13"/>
      <c r="B174" s="233"/>
      <c r="C174" s="234"/>
      <c r="D174" s="235" t="s">
        <v>149</v>
      </c>
      <c r="E174" s="236" t="s">
        <v>19</v>
      </c>
      <c r="F174" s="237" t="s">
        <v>751</v>
      </c>
      <c r="G174" s="234"/>
      <c r="H174" s="236" t="s">
        <v>19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149</v>
      </c>
      <c r="AU174" s="243" t="s">
        <v>81</v>
      </c>
      <c r="AV174" s="13" t="s">
        <v>79</v>
      </c>
      <c r="AW174" s="13" t="s">
        <v>33</v>
      </c>
      <c r="AX174" s="13" t="s">
        <v>72</v>
      </c>
      <c r="AY174" s="243" t="s">
        <v>138</v>
      </c>
    </row>
    <row r="175" s="14" customFormat="1">
      <c r="A175" s="14"/>
      <c r="B175" s="244"/>
      <c r="C175" s="245"/>
      <c r="D175" s="235" t="s">
        <v>149</v>
      </c>
      <c r="E175" s="246" t="s">
        <v>19</v>
      </c>
      <c r="F175" s="247" t="s">
        <v>752</v>
      </c>
      <c r="G175" s="245"/>
      <c r="H175" s="248">
        <v>0.17999999999999999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149</v>
      </c>
      <c r="AU175" s="254" t="s">
        <v>81</v>
      </c>
      <c r="AV175" s="14" t="s">
        <v>81</v>
      </c>
      <c r="AW175" s="14" t="s">
        <v>33</v>
      </c>
      <c r="AX175" s="14" t="s">
        <v>79</v>
      </c>
      <c r="AY175" s="254" t="s">
        <v>138</v>
      </c>
    </row>
    <row r="176" s="14" customFormat="1">
      <c r="A176" s="14"/>
      <c r="B176" s="244"/>
      <c r="C176" s="245"/>
      <c r="D176" s="235" t="s">
        <v>149</v>
      </c>
      <c r="E176" s="245"/>
      <c r="F176" s="247" t="s">
        <v>753</v>
      </c>
      <c r="G176" s="245"/>
      <c r="H176" s="248">
        <v>0.189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149</v>
      </c>
      <c r="AU176" s="254" t="s">
        <v>81</v>
      </c>
      <c r="AV176" s="14" t="s">
        <v>81</v>
      </c>
      <c r="AW176" s="14" t="s">
        <v>4</v>
      </c>
      <c r="AX176" s="14" t="s">
        <v>79</v>
      </c>
      <c r="AY176" s="254" t="s">
        <v>138</v>
      </c>
    </row>
    <row r="177" s="12" customFormat="1" ht="22.8" customHeight="1">
      <c r="A177" s="12"/>
      <c r="B177" s="199"/>
      <c r="C177" s="200"/>
      <c r="D177" s="201" t="s">
        <v>71</v>
      </c>
      <c r="E177" s="213" t="s">
        <v>194</v>
      </c>
      <c r="F177" s="213" t="s">
        <v>476</v>
      </c>
      <c r="G177" s="200"/>
      <c r="H177" s="200"/>
      <c r="I177" s="203"/>
      <c r="J177" s="214">
        <f>BK177</f>
        <v>0</v>
      </c>
      <c r="K177" s="200"/>
      <c r="L177" s="205"/>
      <c r="M177" s="206"/>
      <c r="N177" s="207"/>
      <c r="O177" s="207"/>
      <c r="P177" s="208">
        <f>SUM(P178:P185)</f>
        <v>0</v>
      </c>
      <c r="Q177" s="207"/>
      <c r="R177" s="208">
        <f>SUM(R178:R185)</f>
        <v>0</v>
      </c>
      <c r="S177" s="207"/>
      <c r="T177" s="209">
        <f>SUM(T178:T185)</f>
        <v>15.799999999999999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0" t="s">
        <v>79</v>
      </c>
      <c r="AT177" s="211" t="s">
        <v>71</v>
      </c>
      <c r="AU177" s="211" t="s">
        <v>79</v>
      </c>
      <c r="AY177" s="210" t="s">
        <v>138</v>
      </c>
      <c r="BK177" s="212">
        <f>SUM(BK178:BK185)</f>
        <v>0</v>
      </c>
    </row>
    <row r="178" s="2" customFormat="1" ht="16.5" customHeight="1">
      <c r="A178" s="41"/>
      <c r="B178" s="42"/>
      <c r="C178" s="215" t="s">
        <v>284</v>
      </c>
      <c r="D178" s="215" t="s">
        <v>140</v>
      </c>
      <c r="E178" s="216" t="s">
        <v>754</v>
      </c>
      <c r="F178" s="217" t="s">
        <v>755</v>
      </c>
      <c r="G178" s="218" t="s">
        <v>231</v>
      </c>
      <c r="H178" s="219">
        <v>6</v>
      </c>
      <c r="I178" s="220"/>
      <c r="J178" s="221">
        <f>ROUND(I178*H178,2)</f>
        <v>0</v>
      </c>
      <c r="K178" s="217" t="s">
        <v>144</v>
      </c>
      <c r="L178" s="47"/>
      <c r="M178" s="222" t="s">
        <v>19</v>
      </c>
      <c r="N178" s="223" t="s">
        <v>43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2.3999999999999999</v>
      </c>
      <c r="T178" s="225">
        <f>S178*H178</f>
        <v>14.399999999999999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145</v>
      </c>
      <c r="AT178" s="226" t="s">
        <v>140</v>
      </c>
      <c r="AU178" s="226" t="s">
        <v>81</v>
      </c>
      <c r="AY178" s="20" t="s">
        <v>138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79</v>
      </c>
      <c r="BK178" s="227">
        <f>ROUND(I178*H178,2)</f>
        <v>0</v>
      </c>
      <c r="BL178" s="20" t="s">
        <v>145</v>
      </c>
      <c r="BM178" s="226" t="s">
        <v>756</v>
      </c>
    </row>
    <row r="179" s="2" customFormat="1">
      <c r="A179" s="41"/>
      <c r="B179" s="42"/>
      <c r="C179" s="43"/>
      <c r="D179" s="228" t="s">
        <v>147</v>
      </c>
      <c r="E179" s="43"/>
      <c r="F179" s="229" t="s">
        <v>757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147</v>
      </c>
      <c r="AU179" s="20" t="s">
        <v>81</v>
      </c>
    </row>
    <row r="180" s="13" customFormat="1">
      <c r="A180" s="13"/>
      <c r="B180" s="233"/>
      <c r="C180" s="234"/>
      <c r="D180" s="235" t="s">
        <v>149</v>
      </c>
      <c r="E180" s="236" t="s">
        <v>19</v>
      </c>
      <c r="F180" s="237" t="s">
        <v>758</v>
      </c>
      <c r="G180" s="234"/>
      <c r="H180" s="236" t="s">
        <v>19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149</v>
      </c>
      <c r="AU180" s="243" t="s">
        <v>81</v>
      </c>
      <c r="AV180" s="13" t="s">
        <v>79</v>
      </c>
      <c r="AW180" s="13" t="s">
        <v>33</v>
      </c>
      <c r="AX180" s="13" t="s">
        <v>72</v>
      </c>
      <c r="AY180" s="243" t="s">
        <v>138</v>
      </c>
    </row>
    <row r="181" s="14" customFormat="1">
      <c r="A181" s="14"/>
      <c r="B181" s="244"/>
      <c r="C181" s="245"/>
      <c r="D181" s="235" t="s">
        <v>149</v>
      </c>
      <c r="E181" s="246" t="s">
        <v>19</v>
      </c>
      <c r="F181" s="247" t="s">
        <v>175</v>
      </c>
      <c r="G181" s="245"/>
      <c r="H181" s="248">
        <v>6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149</v>
      </c>
      <c r="AU181" s="254" t="s">
        <v>81</v>
      </c>
      <c r="AV181" s="14" t="s">
        <v>81</v>
      </c>
      <c r="AW181" s="14" t="s">
        <v>33</v>
      </c>
      <c r="AX181" s="14" t="s">
        <v>79</v>
      </c>
      <c r="AY181" s="254" t="s">
        <v>138</v>
      </c>
    </row>
    <row r="182" s="2" customFormat="1" ht="24.15" customHeight="1">
      <c r="A182" s="41"/>
      <c r="B182" s="42"/>
      <c r="C182" s="215" t="s">
        <v>290</v>
      </c>
      <c r="D182" s="215" t="s">
        <v>140</v>
      </c>
      <c r="E182" s="216" t="s">
        <v>759</v>
      </c>
      <c r="F182" s="217" t="s">
        <v>760</v>
      </c>
      <c r="G182" s="218" t="s">
        <v>217</v>
      </c>
      <c r="H182" s="219">
        <v>20</v>
      </c>
      <c r="I182" s="220"/>
      <c r="J182" s="221">
        <f>ROUND(I182*H182,2)</f>
        <v>0</v>
      </c>
      <c r="K182" s="217" t="s">
        <v>144</v>
      </c>
      <c r="L182" s="47"/>
      <c r="M182" s="222" t="s">
        <v>19</v>
      </c>
      <c r="N182" s="223" t="s">
        <v>43</v>
      </c>
      <c r="O182" s="87"/>
      <c r="P182" s="224">
        <f>O182*H182</f>
        <v>0</v>
      </c>
      <c r="Q182" s="224">
        <v>0</v>
      </c>
      <c r="R182" s="224">
        <f>Q182*H182</f>
        <v>0</v>
      </c>
      <c r="S182" s="224">
        <v>0.070000000000000007</v>
      </c>
      <c r="T182" s="225">
        <f>S182*H182</f>
        <v>1.4000000000000001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145</v>
      </c>
      <c r="AT182" s="226" t="s">
        <v>140</v>
      </c>
      <c r="AU182" s="226" t="s">
        <v>81</v>
      </c>
      <c r="AY182" s="20" t="s">
        <v>138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79</v>
      </c>
      <c r="BK182" s="227">
        <f>ROUND(I182*H182,2)</f>
        <v>0</v>
      </c>
      <c r="BL182" s="20" t="s">
        <v>145</v>
      </c>
      <c r="BM182" s="226" t="s">
        <v>761</v>
      </c>
    </row>
    <row r="183" s="2" customFormat="1">
      <c r="A183" s="41"/>
      <c r="B183" s="42"/>
      <c r="C183" s="43"/>
      <c r="D183" s="228" t="s">
        <v>147</v>
      </c>
      <c r="E183" s="43"/>
      <c r="F183" s="229" t="s">
        <v>762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147</v>
      </c>
      <c r="AU183" s="20" t="s">
        <v>81</v>
      </c>
    </row>
    <row r="184" s="13" customFormat="1">
      <c r="A184" s="13"/>
      <c r="B184" s="233"/>
      <c r="C184" s="234"/>
      <c r="D184" s="235" t="s">
        <v>149</v>
      </c>
      <c r="E184" s="236" t="s">
        <v>19</v>
      </c>
      <c r="F184" s="237" t="s">
        <v>758</v>
      </c>
      <c r="G184" s="234"/>
      <c r="H184" s="236" t="s">
        <v>19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149</v>
      </c>
      <c r="AU184" s="243" t="s">
        <v>81</v>
      </c>
      <c r="AV184" s="13" t="s">
        <v>79</v>
      </c>
      <c r="AW184" s="13" t="s">
        <v>33</v>
      </c>
      <c r="AX184" s="13" t="s">
        <v>72</v>
      </c>
      <c r="AY184" s="243" t="s">
        <v>138</v>
      </c>
    </row>
    <row r="185" s="14" customFormat="1">
      <c r="A185" s="14"/>
      <c r="B185" s="244"/>
      <c r="C185" s="245"/>
      <c r="D185" s="235" t="s">
        <v>149</v>
      </c>
      <c r="E185" s="246" t="s">
        <v>19</v>
      </c>
      <c r="F185" s="247" t="s">
        <v>763</v>
      </c>
      <c r="G185" s="245"/>
      <c r="H185" s="248">
        <v>20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149</v>
      </c>
      <c r="AU185" s="254" t="s">
        <v>81</v>
      </c>
      <c r="AV185" s="14" t="s">
        <v>81</v>
      </c>
      <c r="AW185" s="14" t="s">
        <v>33</v>
      </c>
      <c r="AX185" s="14" t="s">
        <v>79</v>
      </c>
      <c r="AY185" s="254" t="s">
        <v>138</v>
      </c>
    </row>
    <row r="186" s="12" customFormat="1" ht="22.8" customHeight="1">
      <c r="A186" s="12"/>
      <c r="B186" s="199"/>
      <c r="C186" s="200"/>
      <c r="D186" s="201" t="s">
        <v>71</v>
      </c>
      <c r="E186" s="213" t="s">
        <v>549</v>
      </c>
      <c r="F186" s="213" t="s">
        <v>550</v>
      </c>
      <c r="G186" s="200"/>
      <c r="H186" s="200"/>
      <c r="I186" s="203"/>
      <c r="J186" s="214">
        <f>BK186</f>
        <v>0</v>
      </c>
      <c r="K186" s="200"/>
      <c r="L186" s="205"/>
      <c r="M186" s="206"/>
      <c r="N186" s="207"/>
      <c r="O186" s="207"/>
      <c r="P186" s="208">
        <f>SUM(P187:P198)</f>
        <v>0</v>
      </c>
      <c r="Q186" s="207"/>
      <c r="R186" s="208">
        <f>SUM(R187:R198)</f>
        <v>0</v>
      </c>
      <c r="S186" s="207"/>
      <c r="T186" s="209">
        <f>SUM(T187:T198)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0" t="s">
        <v>79</v>
      </c>
      <c r="AT186" s="211" t="s">
        <v>71</v>
      </c>
      <c r="AU186" s="211" t="s">
        <v>79</v>
      </c>
      <c r="AY186" s="210" t="s">
        <v>138</v>
      </c>
      <c r="BK186" s="212">
        <f>SUM(BK187:BK198)</f>
        <v>0</v>
      </c>
    </row>
    <row r="187" s="2" customFormat="1" ht="37.8" customHeight="1">
      <c r="A187" s="41"/>
      <c r="B187" s="42"/>
      <c r="C187" s="215" t="s">
        <v>295</v>
      </c>
      <c r="D187" s="215" t="s">
        <v>140</v>
      </c>
      <c r="E187" s="216" t="s">
        <v>764</v>
      </c>
      <c r="F187" s="217" t="s">
        <v>765</v>
      </c>
      <c r="G187" s="218" t="s">
        <v>308</v>
      </c>
      <c r="H187" s="219">
        <v>15.800000000000001</v>
      </c>
      <c r="I187" s="220"/>
      <c r="J187" s="221">
        <f>ROUND(I187*H187,2)</f>
        <v>0</v>
      </c>
      <c r="K187" s="217" t="s">
        <v>144</v>
      </c>
      <c r="L187" s="47"/>
      <c r="M187" s="222" t="s">
        <v>19</v>
      </c>
      <c r="N187" s="223" t="s">
        <v>43</v>
      </c>
      <c r="O187" s="87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145</v>
      </c>
      <c r="AT187" s="226" t="s">
        <v>140</v>
      </c>
      <c r="AU187" s="226" t="s">
        <v>81</v>
      </c>
      <c r="AY187" s="20" t="s">
        <v>138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79</v>
      </c>
      <c r="BK187" s="227">
        <f>ROUND(I187*H187,2)</f>
        <v>0</v>
      </c>
      <c r="BL187" s="20" t="s">
        <v>145</v>
      </c>
      <c r="BM187" s="226" t="s">
        <v>766</v>
      </c>
    </row>
    <row r="188" s="2" customFormat="1">
      <c r="A188" s="41"/>
      <c r="B188" s="42"/>
      <c r="C188" s="43"/>
      <c r="D188" s="228" t="s">
        <v>147</v>
      </c>
      <c r="E188" s="43"/>
      <c r="F188" s="229" t="s">
        <v>767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147</v>
      </c>
      <c r="AU188" s="20" t="s">
        <v>81</v>
      </c>
    </row>
    <row r="189" s="2" customFormat="1" ht="49.05" customHeight="1">
      <c r="A189" s="41"/>
      <c r="B189" s="42"/>
      <c r="C189" s="215" t="s">
        <v>300</v>
      </c>
      <c r="D189" s="215" t="s">
        <v>140</v>
      </c>
      <c r="E189" s="216" t="s">
        <v>768</v>
      </c>
      <c r="F189" s="217" t="s">
        <v>769</v>
      </c>
      <c r="G189" s="218" t="s">
        <v>308</v>
      </c>
      <c r="H189" s="219">
        <v>142.19999999999999</v>
      </c>
      <c r="I189" s="220"/>
      <c r="J189" s="221">
        <f>ROUND(I189*H189,2)</f>
        <v>0</v>
      </c>
      <c r="K189" s="217" t="s">
        <v>144</v>
      </c>
      <c r="L189" s="47"/>
      <c r="M189" s="222" t="s">
        <v>19</v>
      </c>
      <c r="N189" s="223" t="s">
        <v>43</v>
      </c>
      <c r="O189" s="87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6" t="s">
        <v>145</v>
      </c>
      <c r="AT189" s="226" t="s">
        <v>140</v>
      </c>
      <c r="AU189" s="226" t="s">
        <v>81</v>
      </c>
      <c r="AY189" s="20" t="s">
        <v>138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20" t="s">
        <v>79</v>
      </c>
      <c r="BK189" s="227">
        <f>ROUND(I189*H189,2)</f>
        <v>0</v>
      </c>
      <c r="BL189" s="20" t="s">
        <v>145</v>
      </c>
      <c r="BM189" s="226" t="s">
        <v>770</v>
      </c>
    </row>
    <row r="190" s="2" customFormat="1">
      <c r="A190" s="41"/>
      <c r="B190" s="42"/>
      <c r="C190" s="43"/>
      <c r="D190" s="228" t="s">
        <v>147</v>
      </c>
      <c r="E190" s="43"/>
      <c r="F190" s="229" t="s">
        <v>771</v>
      </c>
      <c r="G190" s="43"/>
      <c r="H190" s="43"/>
      <c r="I190" s="230"/>
      <c r="J190" s="43"/>
      <c r="K190" s="43"/>
      <c r="L190" s="47"/>
      <c r="M190" s="231"/>
      <c r="N190" s="232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147</v>
      </c>
      <c r="AU190" s="20" t="s">
        <v>81</v>
      </c>
    </row>
    <row r="191" s="2" customFormat="1">
      <c r="A191" s="41"/>
      <c r="B191" s="42"/>
      <c r="C191" s="43"/>
      <c r="D191" s="235" t="s">
        <v>164</v>
      </c>
      <c r="E191" s="43"/>
      <c r="F191" s="255" t="s">
        <v>266</v>
      </c>
      <c r="G191" s="43"/>
      <c r="H191" s="43"/>
      <c r="I191" s="230"/>
      <c r="J191" s="43"/>
      <c r="K191" s="43"/>
      <c r="L191" s="47"/>
      <c r="M191" s="231"/>
      <c r="N191" s="232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164</v>
      </c>
      <c r="AU191" s="20" t="s">
        <v>81</v>
      </c>
    </row>
    <row r="192" s="14" customFormat="1">
      <c r="A192" s="14"/>
      <c r="B192" s="244"/>
      <c r="C192" s="245"/>
      <c r="D192" s="235" t="s">
        <v>149</v>
      </c>
      <c r="E192" s="245"/>
      <c r="F192" s="247" t="s">
        <v>772</v>
      </c>
      <c r="G192" s="245"/>
      <c r="H192" s="248">
        <v>142.19999999999999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149</v>
      </c>
      <c r="AU192" s="254" t="s">
        <v>81</v>
      </c>
      <c r="AV192" s="14" t="s">
        <v>81</v>
      </c>
      <c r="AW192" s="14" t="s">
        <v>4</v>
      </c>
      <c r="AX192" s="14" t="s">
        <v>79</v>
      </c>
      <c r="AY192" s="254" t="s">
        <v>138</v>
      </c>
    </row>
    <row r="193" s="2" customFormat="1" ht="24.15" customHeight="1">
      <c r="A193" s="41"/>
      <c r="B193" s="42"/>
      <c r="C193" s="215" t="s">
        <v>305</v>
      </c>
      <c r="D193" s="215" t="s">
        <v>140</v>
      </c>
      <c r="E193" s="216" t="s">
        <v>773</v>
      </c>
      <c r="F193" s="217" t="s">
        <v>774</v>
      </c>
      <c r="G193" s="218" t="s">
        <v>308</v>
      </c>
      <c r="H193" s="219">
        <v>15.800000000000001</v>
      </c>
      <c r="I193" s="220"/>
      <c r="J193" s="221">
        <f>ROUND(I193*H193,2)</f>
        <v>0</v>
      </c>
      <c r="K193" s="217" t="s">
        <v>144</v>
      </c>
      <c r="L193" s="47"/>
      <c r="M193" s="222" t="s">
        <v>19</v>
      </c>
      <c r="N193" s="223" t="s">
        <v>43</v>
      </c>
      <c r="O193" s="87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145</v>
      </c>
      <c r="AT193" s="226" t="s">
        <v>140</v>
      </c>
      <c r="AU193" s="226" t="s">
        <v>81</v>
      </c>
      <c r="AY193" s="20" t="s">
        <v>138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20" t="s">
        <v>79</v>
      </c>
      <c r="BK193" s="227">
        <f>ROUND(I193*H193,2)</f>
        <v>0</v>
      </c>
      <c r="BL193" s="20" t="s">
        <v>145</v>
      </c>
      <c r="BM193" s="226" t="s">
        <v>775</v>
      </c>
    </row>
    <row r="194" s="2" customFormat="1">
      <c r="A194" s="41"/>
      <c r="B194" s="42"/>
      <c r="C194" s="43"/>
      <c r="D194" s="228" t="s">
        <v>147</v>
      </c>
      <c r="E194" s="43"/>
      <c r="F194" s="229" t="s">
        <v>776</v>
      </c>
      <c r="G194" s="43"/>
      <c r="H194" s="43"/>
      <c r="I194" s="230"/>
      <c r="J194" s="43"/>
      <c r="K194" s="43"/>
      <c r="L194" s="47"/>
      <c r="M194" s="231"/>
      <c r="N194" s="232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147</v>
      </c>
      <c r="AU194" s="20" t="s">
        <v>81</v>
      </c>
    </row>
    <row r="195" s="2" customFormat="1" ht="44.25" customHeight="1">
      <c r="A195" s="41"/>
      <c r="B195" s="42"/>
      <c r="C195" s="215" t="s">
        <v>313</v>
      </c>
      <c r="D195" s="215" t="s">
        <v>140</v>
      </c>
      <c r="E195" s="216" t="s">
        <v>573</v>
      </c>
      <c r="F195" s="217" t="s">
        <v>574</v>
      </c>
      <c r="G195" s="218" t="s">
        <v>308</v>
      </c>
      <c r="H195" s="219">
        <v>1.3999999999999999</v>
      </c>
      <c r="I195" s="220"/>
      <c r="J195" s="221">
        <f>ROUND(I195*H195,2)</f>
        <v>0</v>
      </c>
      <c r="K195" s="217" t="s">
        <v>144</v>
      </c>
      <c r="L195" s="47"/>
      <c r="M195" s="222" t="s">
        <v>19</v>
      </c>
      <c r="N195" s="223" t="s">
        <v>43</v>
      </c>
      <c r="O195" s="87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145</v>
      </c>
      <c r="AT195" s="226" t="s">
        <v>140</v>
      </c>
      <c r="AU195" s="226" t="s">
        <v>81</v>
      </c>
      <c r="AY195" s="20" t="s">
        <v>138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79</v>
      </c>
      <c r="BK195" s="227">
        <f>ROUND(I195*H195,2)</f>
        <v>0</v>
      </c>
      <c r="BL195" s="20" t="s">
        <v>145</v>
      </c>
      <c r="BM195" s="226" t="s">
        <v>777</v>
      </c>
    </row>
    <row r="196" s="2" customFormat="1">
      <c r="A196" s="41"/>
      <c r="B196" s="42"/>
      <c r="C196" s="43"/>
      <c r="D196" s="228" t="s">
        <v>147</v>
      </c>
      <c r="E196" s="43"/>
      <c r="F196" s="229" t="s">
        <v>576</v>
      </c>
      <c r="G196" s="43"/>
      <c r="H196" s="43"/>
      <c r="I196" s="230"/>
      <c r="J196" s="43"/>
      <c r="K196" s="43"/>
      <c r="L196" s="47"/>
      <c r="M196" s="231"/>
      <c r="N196" s="232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147</v>
      </c>
      <c r="AU196" s="20" t="s">
        <v>81</v>
      </c>
    </row>
    <row r="197" s="2" customFormat="1" ht="44.25" customHeight="1">
      <c r="A197" s="41"/>
      <c r="B197" s="42"/>
      <c r="C197" s="215" t="s">
        <v>319</v>
      </c>
      <c r="D197" s="215" t="s">
        <v>140</v>
      </c>
      <c r="E197" s="216" t="s">
        <v>778</v>
      </c>
      <c r="F197" s="217" t="s">
        <v>779</v>
      </c>
      <c r="G197" s="218" t="s">
        <v>308</v>
      </c>
      <c r="H197" s="219">
        <v>14.4</v>
      </c>
      <c r="I197" s="220"/>
      <c r="J197" s="221">
        <f>ROUND(I197*H197,2)</f>
        <v>0</v>
      </c>
      <c r="K197" s="217" t="s">
        <v>144</v>
      </c>
      <c r="L197" s="47"/>
      <c r="M197" s="222" t="s">
        <v>19</v>
      </c>
      <c r="N197" s="223" t="s">
        <v>43</v>
      </c>
      <c r="O197" s="87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145</v>
      </c>
      <c r="AT197" s="226" t="s">
        <v>140</v>
      </c>
      <c r="AU197" s="226" t="s">
        <v>81</v>
      </c>
      <c r="AY197" s="20" t="s">
        <v>138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79</v>
      </c>
      <c r="BK197" s="227">
        <f>ROUND(I197*H197,2)</f>
        <v>0</v>
      </c>
      <c r="BL197" s="20" t="s">
        <v>145</v>
      </c>
      <c r="BM197" s="226" t="s">
        <v>780</v>
      </c>
    </row>
    <row r="198" s="2" customFormat="1">
      <c r="A198" s="41"/>
      <c r="B198" s="42"/>
      <c r="C198" s="43"/>
      <c r="D198" s="228" t="s">
        <v>147</v>
      </c>
      <c r="E198" s="43"/>
      <c r="F198" s="229" t="s">
        <v>781</v>
      </c>
      <c r="G198" s="43"/>
      <c r="H198" s="43"/>
      <c r="I198" s="230"/>
      <c r="J198" s="43"/>
      <c r="K198" s="43"/>
      <c r="L198" s="47"/>
      <c r="M198" s="231"/>
      <c r="N198" s="232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147</v>
      </c>
      <c r="AU198" s="20" t="s">
        <v>81</v>
      </c>
    </row>
    <row r="199" s="12" customFormat="1" ht="22.8" customHeight="1">
      <c r="A199" s="12"/>
      <c r="B199" s="199"/>
      <c r="C199" s="200"/>
      <c r="D199" s="201" t="s">
        <v>71</v>
      </c>
      <c r="E199" s="213" t="s">
        <v>586</v>
      </c>
      <c r="F199" s="213" t="s">
        <v>587</v>
      </c>
      <c r="G199" s="200"/>
      <c r="H199" s="200"/>
      <c r="I199" s="203"/>
      <c r="J199" s="214">
        <f>BK199</f>
        <v>0</v>
      </c>
      <c r="K199" s="200"/>
      <c r="L199" s="205"/>
      <c r="M199" s="206"/>
      <c r="N199" s="207"/>
      <c r="O199" s="207"/>
      <c r="P199" s="208">
        <f>SUM(P200:P201)</f>
        <v>0</v>
      </c>
      <c r="Q199" s="207"/>
      <c r="R199" s="208">
        <f>SUM(R200:R201)</f>
        <v>0</v>
      </c>
      <c r="S199" s="207"/>
      <c r="T199" s="209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0" t="s">
        <v>79</v>
      </c>
      <c r="AT199" s="211" t="s">
        <v>71</v>
      </c>
      <c r="AU199" s="211" t="s">
        <v>79</v>
      </c>
      <c r="AY199" s="210" t="s">
        <v>138</v>
      </c>
      <c r="BK199" s="212">
        <f>SUM(BK200:BK201)</f>
        <v>0</v>
      </c>
    </row>
    <row r="200" s="2" customFormat="1" ht="49.05" customHeight="1">
      <c r="A200" s="41"/>
      <c r="B200" s="42"/>
      <c r="C200" s="215" t="s">
        <v>221</v>
      </c>
      <c r="D200" s="215" t="s">
        <v>140</v>
      </c>
      <c r="E200" s="216" t="s">
        <v>782</v>
      </c>
      <c r="F200" s="217" t="s">
        <v>783</v>
      </c>
      <c r="G200" s="218" t="s">
        <v>308</v>
      </c>
      <c r="H200" s="219">
        <v>34.067999999999998</v>
      </c>
      <c r="I200" s="220"/>
      <c r="J200" s="221">
        <f>ROUND(I200*H200,2)</f>
        <v>0</v>
      </c>
      <c r="K200" s="217" t="s">
        <v>144</v>
      </c>
      <c r="L200" s="47"/>
      <c r="M200" s="222" t="s">
        <v>19</v>
      </c>
      <c r="N200" s="223" t="s">
        <v>43</v>
      </c>
      <c r="O200" s="87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6" t="s">
        <v>145</v>
      </c>
      <c r="AT200" s="226" t="s">
        <v>140</v>
      </c>
      <c r="AU200" s="226" t="s">
        <v>81</v>
      </c>
      <c r="AY200" s="20" t="s">
        <v>138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20" t="s">
        <v>79</v>
      </c>
      <c r="BK200" s="227">
        <f>ROUND(I200*H200,2)</f>
        <v>0</v>
      </c>
      <c r="BL200" s="20" t="s">
        <v>145</v>
      </c>
      <c r="BM200" s="226" t="s">
        <v>784</v>
      </c>
    </row>
    <row r="201" s="2" customFormat="1">
      <c r="A201" s="41"/>
      <c r="B201" s="42"/>
      <c r="C201" s="43"/>
      <c r="D201" s="228" t="s">
        <v>147</v>
      </c>
      <c r="E201" s="43"/>
      <c r="F201" s="229" t="s">
        <v>785</v>
      </c>
      <c r="G201" s="43"/>
      <c r="H201" s="43"/>
      <c r="I201" s="230"/>
      <c r="J201" s="43"/>
      <c r="K201" s="43"/>
      <c r="L201" s="47"/>
      <c r="M201" s="231"/>
      <c r="N201" s="232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147</v>
      </c>
      <c r="AU201" s="20" t="s">
        <v>81</v>
      </c>
    </row>
    <row r="202" s="12" customFormat="1" ht="25.92" customHeight="1">
      <c r="A202" s="12"/>
      <c r="B202" s="199"/>
      <c r="C202" s="200"/>
      <c r="D202" s="201" t="s">
        <v>71</v>
      </c>
      <c r="E202" s="202" t="s">
        <v>786</v>
      </c>
      <c r="F202" s="202" t="s">
        <v>787</v>
      </c>
      <c r="G202" s="200"/>
      <c r="H202" s="200"/>
      <c r="I202" s="203"/>
      <c r="J202" s="204">
        <f>BK202</f>
        <v>0</v>
      </c>
      <c r="K202" s="200"/>
      <c r="L202" s="205"/>
      <c r="M202" s="206"/>
      <c r="N202" s="207"/>
      <c r="O202" s="207"/>
      <c r="P202" s="208">
        <f>P203</f>
        <v>0</v>
      </c>
      <c r="Q202" s="207"/>
      <c r="R202" s="208">
        <f>R203</f>
        <v>0.56399999999999995</v>
      </c>
      <c r="S202" s="207"/>
      <c r="T202" s="209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0" t="s">
        <v>81</v>
      </c>
      <c r="AT202" s="211" t="s">
        <v>71</v>
      </c>
      <c r="AU202" s="211" t="s">
        <v>72</v>
      </c>
      <c r="AY202" s="210" t="s">
        <v>138</v>
      </c>
      <c r="BK202" s="212">
        <f>BK203</f>
        <v>0</v>
      </c>
    </row>
    <row r="203" s="12" customFormat="1" ht="22.8" customHeight="1">
      <c r="A203" s="12"/>
      <c r="B203" s="199"/>
      <c r="C203" s="200"/>
      <c r="D203" s="201" t="s">
        <v>71</v>
      </c>
      <c r="E203" s="213" t="s">
        <v>788</v>
      </c>
      <c r="F203" s="213" t="s">
        <v>789</v>
      </c>
      <c r="G203" s="200"/>
      <c r="H203" s="200"/>
      <c r="I203" s="203"/>
      <c r="J203" s="214">
        <f>BK203</f>
        <v>0</v>
      </c>
      <c r="K203" s="200"/>
      <c r="L203" s="205"/>
      <c r="M203" s="206"/>
      <c r="N203" s="207"/>
      <c r="O203" s="207"/>
      <c r="P203" s="208">
        <f>SUM(P204:P206)</f>
        <v>0</v>
      </c>
      <c r="Q203" s="207"/>
      <c r="R203" s="208">
        <f>SUM(R204:R206)</f>
        <v>0.56399999999999995</v>
      </c>
      <c r="S203" s="207"/>
      <c r="T203" s="209">
        <f>SUM(T204:T206)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0" t="s">
        <v>81</v>
      </c>
      <c r="AT203" s="211" t="s">
        <v>71</v>
      </c>
      <c r="AU203" s="211" t="s">
        <v>79</v>
      </c>
      <c r="AY203" s="210" t="s">
        <v>138</v>
      </c>
      <c r="BK203" s="212">
        <f>SUM(BK204:BK206)</f>
        <v>0</v>
      </c>
    </row>
    <row r="204" s="2" customFormat="1" ht="24.15" customHeight="1">
      <c r="A204" s="41"/>
      <c r="B204" s="42"/>
      <c r="C204" s="215" t="s">
        <v>330</v>
      </c>
      <c r="D204" s="215" t="s">
        <v>140</v>
      </c>
      <c r="E204" s="216" t="s">
        <v>790</v>
      </c>
      <c r="F204" s="217" t="s">
        <v>791</v>
      </c>
      <c r="G204" s="218" t="s">
        <v>217</v>
      </c>
      <c r="H204" s="219">
        <v>8</v>
      </c>
      <c r="I204" s="220"/>
      <c r="J204" s="221">
        <f>ROUND(I204*H204,2)</f>
        <v>0</v>
      </c>
      <c r="K204" s="217" t="s">
        <v>144</v>
      </c>
      <c r="L204" s="47"/>
      <c r="M204" s="222" t="s">
        <v>19</v>
      </c>
      <c r="N204" s="223" t="s">
        <v>43</v>
      </c>
      <c r="O204" s="87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236</v>
      </c>
      <c r="AT204" s="226" t="s">
        <v>140</v>
      </c>
      <c r="AU204" s="226" t="s">
        <v>81</v>
      </c>
      <c r="AY204" s="20" t="s">
        <v>138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79</v>
      </c>
      <c r="BK204" s="227">
        <f>ROUND(I204*H204,2)</f>
        <v>0</v>
      </c>
      <c r="BL204" s="20" t="s">
        <v>236</v>
      </c>
      <c r="BM204" s="226" t="s">
        <v>792</v>
      </c>
    </row>
    <row r="205" s="2" customFormat="1">
      <c r="A205" s="41"/>
      <c r="B205" s="42"/>
      <c r="C205" s="43"/>
      <c r="D205" s="228" t="s">
        <v>147</v>
      </c>
      <c r="E205" s="43"/>
      <c r="F205" s="229" t="s">
        <v>793</v>
      </c>
      <c r="G205" s="43"/>
      <c r="H205" s="43"/>
      <c r="I205" s="230"/>
      <c r="J205" s="43"/>
      <c r="K205" s="43"/>
      <c r="L205" s="47"/>
      <c r="M205" s="231"/>
      <c r="N205" s="232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147</v>
      </c>
      <c r="AU205" s="20" t="s">
        <v>81</v>
      </c>
    </row>
    <row r="206" s="2" customFormat="1" ht="24.15" customHeight="1">
      <c r="A206" s="41"/>
      <c r="B206" s="42"/>
      <c r="C206" s="267" t="s">
        <v>336</v>
      </c>
      <c r="D206" s="267" t="s">
        <v>320</v>
      </c>
      <c r="E206" s="268" t="s">
        <v>794</v>
      </c>
      <c r="F206" s="269" t="s">
        <v>795</v>
      </c>
      <c r="G206" s="270" t="s">
        <v>217</v>
      </c>
      <c r="H206" s="271">
        <v>8</v>
      </c>
      <c r="I206" s="272"/>
      <c r="J206" s="273">
        <f>ROUND(I206*H206,2)</f>
        <v>0</v>
      </c>
      <c r="K206" s="269" t="s">
        <v>489</v>
      </c>
      <c r="L206" s="274"/>
      <c r="M206" s="284" t="s">
        <v>19</v>
      </c>
      <c r="N206" s="285" t="s">
        <v>43</v>
      </c>
      <c r="O206" s="279"/>
      <c r="P206" s="286">
        <f>O206*H206</f>
        <v>0</v>
      </c>
      <c r="Q206" s="286">
        <v>0.070499999999999993</v>
      </c>
      <c r="R206" s="286">
        <f>Q206*H206</f>
        <v>0.56399999999999995</v>
      </c>
      <c r="S206" s="286">
        <v>0</v>
      </c>
      <c r="T206" s="28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221</v>
      </c>
      <c r="AT206" s="226" t="s">
        <v>320</v>
      </c>
      <c r="AU206" s="226" t="s">
        <v>81</v>
      </c>
      <c r="AY206" s="20" t="s">
        <v>138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20" t="s">
        <v>79</v>
      </c>
      <c r="BK206" s="227">
        <f>ROUND(I206*H206,2)</f>
        <v>0</v>
      </c>
      <c r="BL206" s="20" t="s">
        <v>236</v>
      </c>
      <c r="BM206" s="226" t="s">
        <v>796</v>
      </c>
    </row>
    <row r="207" s="2" customFormat="1" ht="6.96" customHeight="1">
      <c r="A207" s="41"/>
      <c r="B207" s="62"/>
      <c r="C207" s="63"/>
      <c r="D207" s="63"/>
      <c r="E207" s="63"/>
      <c r="F207" s="63"/>
      <c r="G207" s="63"/>
      <c r="H207" s="63"/>
      <c r="I207" s="63"/>
      <c r="J207" s="63"/>
      <c r="K207" s="63"/>
      <c r="L207" s="47"/>
      <c r="M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</row>
  </sheetData>
  <sheetProtection sheet="1" autoFilter="0" formatColumns="0" formatRows="0" objects="1" scenarios="1" spinCount="100000" saltValue="ptQ2/2zlzVvUPus6Z9IubeZfIR7nWqjsBMJykintUSLoC/r5ZMGmi1alko3DHusfzA2gy/9G2/l5dx2i3T5uMw==" hashValue="x0uOC8CC+wNDS/CHzIxSVSC4WJ0zyx9/OA4g/EcSFzAc58Ai0TwHNBXrQhcPgMi9NLBYmdqpFt/97lDu6OXUtA==" algorithmName="SHA-512" password="CC35"/>
  <autoFilter ref="C95:K2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0" r:id="rId1" display="https://podminky.urs.cz/item/CS_URS_2022_01/132251101"/>
    <hyperlink ref="F104" r:id="rId2" display="https://podminky.urs.cz/item/CS_URS_2022_01/162751117"/>
    <hyperlink ref="F106" r:id="rId3" display="https://podminky.urs.cz/item/CS_URS_2022_01/167151111"/>
    <hyperlink ref="F108" r:id="rId4" display="https://podminky.urs.cz/item/CS_URS_2022_01/167151121"/>
    <hyperlink ref="F110" r:id="rId5" display="https://podminky.urs.cz/item/CS_URS_2022_01/171201201"/>
    <hyperlink ref="F112" r:id="rId6" display="https://podminky.urs.cz/item/CS_URS_2022_01/171201231"/>
    <hyperlink ref="F116" r:id="rId7" display="https://podminky.urs.cz/item/CS_URS_2022_01/174151101"/>
    <hyperlink ref="F122" r:id="rId8" display="https://podminky.urs.cz/item/CS_URS_2022_01/181951112"/>
    <hyperlink ref="F126" r:id="rId9" display="https://podminky.urs.cz/item/CS_URS_2022_01/274321611"/>
    <hyperlink ref="F131" r:id="rId10" display="https://podminky.urs.cz/item/CS_URS_2022_01/274362021"/>
    <hyperlink ref="F137" r:id="rId11" display="https://podminky.urs.cz/item/CS_URS_2022_01/339921132"/>
    <hyperlink ref="F149" r:id="rId12" display="https://podminky.urs.cz/item/CS_URS_2022_01/339921133"/>
    <hyperlink ref="F158" r:id="rId13" display="https://podminky.urs.cz/item/CS_URS_2022_01/339921134"/>
    <hyperlink ref="F164" r:id="rId14" display="https://podminky.urs.cz/item/CS_URS_2022_01/433121121"/>
    <hyperlink ref="F179" r:id="rId15" display="https://podminky.urs.cz/item/CS_URS_2022_01/961055111"/>
    <hyperlink ref="F183" r:id="rId16" display="https://podminky.urs.cz/item/CS_URS_2022_01/963042819"/>
    <hyperlink ref="F188" r:id="rId17" display="https://podminky.urs.cz/item/CS_URS_2022_01/997221571"/>
    <hyperlink ref="F190" r:id="rId18" display="https://podminky.urs.cz/item/CS_URS_2022_01/997221579"/>
    <hyperlink ref="F194" r:id="rId19" display="https://podminky.urs.cz/item/CS_URS_2022_01/997221612"/>
    <hyperlink ref="F196" r:id="rId20" display="https://podminky.urs.cz/item/CS_URS_2022_01/997221861"/>
    <hyperlink ref="F198" r:id="rId21" display="https://podminky.urs.cz/item/CS_URS_2022_01/997221862"/>
    <hyperlink ref="F201" r:id="rId22" display="https://podminky.urs.cz/item/CS_URS_2022_01/998152111"/>
    <hyperlink ref="F205" r:id="rId23" display="https://podminky.urs.cz/item/CS_URS_2022_01/76722043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107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Parkoviště za školou, ul. V Zálomu</v>
      </c>
      <c r="F7" s="145"/>
      <c r="G7" s="145"/>
      <c r="H7" s="145"/>
      <c r="L7" s="23"/>
    </row>
    <row r="8" s="1" customFormat="1" ht="12" customHeight="1">
      <c r="B8" s="23"/>
      <c r="D8" s="145" t="s">
        <v>108</v>
      </c>
      <c r="L8" s="23"/>
    </row>
    <row r="9" s="2" customFormat="1" ht="16.5" customHeight="1">
      <c r="A9" s="41"/>
      <c r="B9" s="47"/>
      <c r="C9" s="41"/>
      <c r="D9" s="41"/>
      <c r="E9" s="146" t="s">
        <v>109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110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797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22. 4. 2022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19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5" t="s">
        <v>28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">
        <v>19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32</v>
      </c>
      <c r="F23" s="41"/>
      <c r="G23" s="41"/>
      <c r="H23" s="41"/>
      <c r="I23" s="145" t="s">
        <v>28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34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28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ROUND(J88,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ROUND((SUM(BE88:BE147)),  2)</f>
        <v>0</v>
      </c>
      <c r="G35" s="41"/>
      <c r="H35" s="41"/>
      <c r="I35" s="160">
        <v>0.20999999999999999</v>
      </c>
      <c r="J35" s="159">
        <f>ROUND(((SUM(BE88:BE147))*I35),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ROUND((SUM(BF88:BF147)),  2)</f>
        <v>0</v>
      </c>
      <c r="G36" s="41"/>
      <c r="H36" s="41"/>
      <c r="I36" s="160">
        <v>0.14999999999999999</v>
      </c>
      <c r="J36" s="159">
        <f>ROUND(((SUM(BF88:BF147))*I36),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ROUND((SUM(BG88:BG147)),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ROUND((SUM(BH88:BH147)),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ROUND((SUM(BI88:BI147)),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112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Parkoviště za školou, ul. V Zálomu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108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109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110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101.5 - Náhradní výsadba + následná péče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ul. V Zálomu</v>
      </c>
      <c r="G56" s="43"/>
      <c r="H56" s="43"/>
      <c r="I56" s="35" t="s">
        <v>23</v>
      </c>
      <c r="J56" s="75" t="str">
        <f>IF(J14="","",J14)</f>
        <v>22. 4. 2022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Statutární město Ostrava, MO Ostrava - Jih</v>
      </c>
      <c r="G58" s="43"/>
      <c r="H58" s="43"/>
      <c r="I58" s="35" t="s">
        <v>31</v>
      </c>
      <c r="J58" s="39" t="str">
        <f>E23</f>
        <v>Dopravní projekce Bojko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113</v>
      </c>
      <c r="D61" s="174"/>
      <c r="E61" s="174"/>
      <c r="F61" s="174"/>
      <c r="G61" s="174"/>
      <c r="H61" s="174"/>
      <c r="I61" s="174"/>
      <c r="J61" s="175" t="s">
        <v>114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J88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115</v>
      </c>
    </row>
    <row r="64" s="9" customFormat="1" ht="24.96" customHeight="1">
      <c r="A64" s="9"/>
      <c r="B64" s="177"/>
      <c r="C64" s="178"/>
      <c r="D64" s="179" t="s">
        <v>116</v>
      </c>
      <c r="E64" s="180"/>
      <c r="F64" s="180"/>
      <c r="G64" s="180"/>
      <c r="H64" s="180"/>
      <c r="I64" s="180"/>
      <c r="J64" s="181">
        <f>J89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117</v>
      </c>
      <c r="E65" s="185"/>
      <c r="F65" s="185"/>
      <c r="G65" s="185"/>
      <c r="H65" s="185"/>
      <c r="I65" s="185"/>
      <c r="J65" s="186">
        <f>J90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122</v>
      </c>
      <c r="E66" s="185"/>
      <c r="F66" s="185"/>
      <c r="G66" s="185"/>
      <c r="H66" s="185"/>
      <c r="I66" s="185"/>
      <c r="J66" s="186">
        <f>J145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123</v>
      </c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72" t="str">
        <f>E7</f>
        <v>Parkoviště za školou, ul. V Zálomu</v>
      </c>
      <c r="F76" s="35"/>
      <c r="G76" s="35"/>
      <c r="H76" s="35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1" customFormat="1" ht="12" customHeight="1">
      <c r="B77" s="24"/>
      <c r="C77" s="35" t="s">
        <v>108</v>
      </c>
      <c r="D77" s="25"/>
      <c r="E77" s="25"/>
      <c r="F77" s="25"/>
      <c r="G77" s="25"/>
      <c r="H77" s="25"/>
      <c r="I77" s="25"/>
      <c r="J77" s="25"/>
      <c r="K77" s="25"/>
      <c r="L77" s="23"/>
    </row>
    <row r="78" s="2" customFormat="1" ht="16.5" customHeight="1">
      <c r="A78" s="41"/>
      <c r="B78" s="42"/>
      <c r="C78" s="43"/>
      <c r="D78" s="43"/>
      <c r="E78" s="172" t="s">
        <v>109</v>
      </c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110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E11</f>
        <v>SO 101.5 - Náhradní výsadba + následná péče</v>
      </c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F14</f>
        <v>ul. V Zálomu</v>
      </c>
      <c r="G82" s="43"/>
      <c r="H82" s="43"/>
      <c r="I82" s="35" t="s">
        <v>23</v>
      </c>
      <c r="J82" s="75" t="str">
        <f>IF(J14="","",J14)</f>
        <v>22. 4. 2022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25.65" customHeight="1">
      <c r="A84" s="41"/>
      <c r="B84" s="42"/>
      <c r="C84" s="35" t="s">
        <v>25</v>
      </c>
      <c r="D84" s="43"/>
      <c r="E84" s="43"/>
      <c r="F84" s="30" t="str">
        <f>E17</f>
        <v>Statutární město Ostrava, MO Ostrava - Jih</v>
      </c>
      <c r="G84" s="43"/>
      <c r="H84" s="43"/>
      <c r="I84" s="35" t="s">
        <v>31</v>
      </c>
      <c r="J84" s="39" t="str">
        <f>E23</f>
        <v>Dopravní projekce Bojko s.r.o.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29</v>
      </c>
      <c r="D85" s="43"/>
      <c r="E85" s="43"/>
      <c r="F85" s="30" t="str">
        <f>IF(E20="","",E20)</f>
        <v>Vyplň údaj</v>
      </c>
      <c r="G85" s="43"/>
      <c r="H85" s="43"/>
      <c r="I85" s="35" t="s">
        <v>34</v>
      </c>
      <c r="J85" s="39" t="str">
        <f>E26</f>
        <v xml:space="preserve"> 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8"/>
      <c r="B87" s="189"/>
      <c r="C87" s="190" t="s">
        <v>124</v>
      </c>
      <c r="D87" s="191" t="s">
        <v>57</v>
      </c>
      <c r="E87" s="191" t="s">
        <v>53</v>
      </c>
      <c r="F87" s="191" t="s">
        <v>54</v>
      </c>
      <c r="G87" s="191" t="s">
        <v>125</v>
      </c>
      <c r="H87" s="191" t="s">
        <v>126</v>
      </c>
      <c r="I87" s="191" t="s">
        <v>127</v>
      </c>
      <c r="J87" s="191" t="s">
        <v>114</v>
      </c>
      <c r="K87" s="192" t="s">
        <v>128</v>
      </c>
      <c r="L87" s="193"/>
      <c r="M87" s="95" t="s">
        <v>19</v>
      </c>
      <c r="N87" s="96" t="s">
        <v>42</v>
      </c>
      <c r="O87" s="96" t="s">
        <v>129</v>
      </c>
      <c r="P87" s="96" t="s">
        <v>130</v>
      </c>
      <c r="Q87" s="96" t="s">
        <v>131</v>
      </c>
      <c r="R87" s="96" t="s">
        <v>132</v>
      </c>
      <c r="S87" s="96" t="s">
        <v>133</v>
      </c>
      <c r="T87" s="97" t="s">
        <v>134</v>
      </c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</row>
    <row r="88" s="2" customFormat="1" ht="22.8" customHeight="1">
      <c r="A88" s="41"/>
      <c r="B88" s="42"/>
      <c r="C88" s="102" t="s">
        <v>135</v>
      </c>
      <c r="D88" s="43"/>
      <c r="E88" s="43"/>
      <c r="F88" s="43"/>
      <c r="G88" s="43"/>
      <c r="H88" s="43"/>
      <c r="I88" s="43"/>
      <c r="J88" s="194">
        <f>BK88</f>
        <v>0</v>
      </c>
      <c r="K88" s="43"/>
      <c r="L88" s="47"/>
      <c r="M88" s="98"/>
      <c r="N88" s="195"/>
      <c r="O88" s="99"/>
      <c r="P88" s="196">
        <f>P89</f>
        <v>0</v>
      </c>
      <c r="Q88" s="99"/>
      <c r="R88" s="196">
        <f>R89</f>
        <v>3.1495940999999998</v>
      </c>
      <c r="S88" s="99"/>
      <c r="T88" s="197">
        <f>T89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71</v>
      </c>
      <c r="AU88" s="20" t="s">
        <v>115</v>
      </c>
      <c r="BK88" s="198">
        <f>BK89</f>
        <v>0</v>
      </c>
    </row>
    <row r="89" s="12" customFormat="1" ht="25.92" customHeight="1">
      <c r="A89" s="12"/>
      <c r="B89" s="199"/>
      <c r="C89" s="200"/>
      <c r="D89" s="201" t="s">
        <v>71</v>
      </c>
      <c r="E89" s="202" t="s">
        <v>136</v>
      </c>
      <c r="F89" s="202" t="s">
        <v>137</v>
      </c>
      <c r="G89" s="200"/>
      <c r="H89" s="200"/>
      <c r="I89" s="203"/>
      <c r="J89" s="204">
        <f>BK89</f>
        <v>0</v>
      </c>
      <c r="K89" s="200"/>
      <c r="L89" s="205"/>
      <c r="M89" s="206"/>
      <c r="N89" s="207"/>
      <c r="O89" s="207"/>
      <c r="P89" s="208">
        <f>P90+P145</f>
        <v>0</v>
      </c>
      <c r="Q89" s="207"/>
      <c r="R89" s="208">
        <f>R90+R145</f>
        <v>3.1495940999999998</v>
      </c>
      <c r="S89" s="207"/>
      <c r="T89" s="209">
        <f>T90+T145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79</v>
      </c>
      <c r="AT89" s="211" t="s">
        <v>71</v>
      </c>
      <c r="AU89" s="211" t="s">
        <v>72</v>
      </c>
      <c r="AY89" s="210" t="s">
        <v>138</v>
      </c>
      <c r="BK89" s="212">
        <f>BK90+BK145</f>
        <v>0</v>
      </c>
    </row>
    <row r="90" s="12" customFormat="1" ht="22.8" customHeight="1">
      <c r="A90" s="12"/>
      <c r="B90" s="199"/>
      <c r="C90" s="200"/>
      <c r="D90" s="201" t="s">
        <v>71</v>
      </c>
      <c r="E90" s="213" t="s">
        <v>79</v>
      </c>
      <c r="F90" s="213" t="s">
        <v>139</v>
      </c>
      <c r="G90" s="200"/>
      <c r="H90" s="200"/>
      <c r="I90" s="203"/>
      <c r="J90" s="214">
        <f>BK90</f>
        <v>0</v>
      </c>
      <c r="K90" s="200"/>
      <c r="L90" s="205"/>
      <c r="M90" s="206"/>
      <c r="N90" s="207"/>
      <c r="O90" s="207"/>
      <c r="P90" s="208">
        <f>SUM(P91:P144)</f>
        <v>0</v>
      </c>
      <c r="Q90" s="207"/>
      <c r="R90" s="208">
        <f>SUM(R91:R144)</f>
        <v>3.1495940999999998</v>
      </c>
      <c r="S90" s="207"/>
      <c r="T90" s="209">
        <f>SUM(T91:T144)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79</v>
      </c>
      <c r="AT90" s="211" t="s">
        <v>71</v>
      </c>
      <c r="AU90" s="211" t="s">
        <v>79</v>
      </c>
      <c r="AY90" s="210" t="s">
        <v>138</v>
      </c>
      <c r="BK90" s="212">
        <f>SUM(BK91:BK144)</f>
        <v>0</v>
      </c>
    </row>
    <row r="91" s="2" customFormat="1" ht="33" customHeight="1">
      <c r="A91" s="41"/>
      <c r="B91" s="42"/>
      <c r="C91" s="215" t="s">
        <v>79</v>
      </c>
      <c r="D91" s="215" t="s">
        <v>140</v>
      </c>
      <c r="E91" s="216" t="s">
        <v>798</v>
      </c>
      <c r="F91" s="217" t="s">
        <v>799</v>
      </c>
      <c r="G91" s="218" t="s">
        <v>161</v>
      </c>
      <c r="H91" s="219">
        <v>7</v>
      </c>
      <c r="I91" s="220"/>
      <c r="J91" s="221">
        <f>ROUND(I91*H91,2)</f>
        <v>0</v>
      </c>
      <c r="K91" s="217" t="s">
        <v>144</v>
      </c>
      <c r="L91" s="47"/>
      <c r="M91" s="222" t="s">
        <v>19</v>
      </c>
      <c r="N91" s="223" t="s">
        <v>43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145</v>
      </c>
      <c r="AT91" s="226" t="s">
        <v>140</v>
      </c>
      <c r="AU91" s="226" t="s">
        <v>81</v>
      </c>
      <c r="AY91" s="20" t="s">
        <v>138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79</v>
      </c>
      <c r="BK91" s="227">
        <f>ROUND(I91*H91,2)</f>
        <v>0</v>
      </c>
      <c r="BL91" s="20" t="s">
        <v>145</v>
      </c>
      <c r="BM91" s="226" t="s">
        <v>800</v>
      </c>
    </row>
    <row r="92" s="2" customFormat="1">
      <c r="A92" s="41"/>
      <c r="B92" s="42"/>
      <c r="C92" s="43"/>
      <c r="D92" s="228" t="s">
        <v>147</v>
      </c>
      <c r="E92" s="43"/>
      <c r="F92" s="229" t="s">
        <v>801</v>
      </c>
      <c r="G92" s="43"/>
      <c r="H92" s="43"/>
      <c r="I92" s="230"/>
      <c r="J92" s="43"/>
      <c r="K92" s="43"/>
      <c r="L92" s="47"/>
      <c r="M92" s="231"/>
      <c r="N92" s="232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147</v>
      </c>
      <c r="AU92" s="20" t="s">
        <v>81</v>
      </c>
    </row>
    <row r="93" s="13" customFormat="1">
      <c r="A93" s="13"/>
      <c r="B93" s="233"/>
      <c r="C93" s="234"/>
      <c r="D93" s="235" t="s">
        <v>149</v>
      </c>
      <c r="E93" s="236" t="s">
        <v>19</v>
      </c>
      <c r="F93" s="237" t="s">
        <v>802</v>
      </c>
      <c r="G93" s="234"/>
      <c r="H93" s="236" t="s">
        <v>19</v>
      </c>
      <c r="I93" s="238"/>
      <c r="J93" s="234"/>
      <c r="K93" s="234"/>
      <c r="L93" s="239"/>
      <c r="M93" s="240"/>
      <c r="N93" s="241"/>
      <c r="O93" s="241"/>
      <c r="P93" s="241"/>
      <c r="Q93" s="241"/>
      <c r="R93" s="241"/>
      <c r="S93" s="241"/>
      <c r="T93" s="24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3" t="s">
        <v>149</v>
      </c>
      <c r="AU93" s="243" t="s">
        <v>81</v>
      </c>
      <c r="AV93" s="13" t="s">
        <v>79</v>
      </c>
      <c r="AW93" s="13" t="s">
        <v>33</v>
      </c>
      <c r="AX93" s="13" t="s">
        <v>72</v>
      </c>
      <c r="AY93" s="243" t="s">
        <v>138</v>
      </c>
    </row>
    <row r="94" s="14" customFormat="1">
      <c r="A94" s="14"/>
      <c r="B94" s="244"/>
      <c r="C94" s="245"/>
      <c r="D94" s="235" t="s">
        <v>149</v>
      </c>
      <c r="E94" s="246" t="s">
        <v>19</v>
      </c>
      <c r="F94" s="247" t="s">
        <v>803</v>
      </c>
      <c r="G94" s="245"/>
      <c r="H94" s="248">
        <v>7</v>
      </c>
      <c r="I94" s="249"/>
      <c r="J94" s="245"/>
      <c r="K94" s="245"/>
      <c r="L94" s="250"/>
      <c r="M94" s="251"/>
      <c r="N94" s="252"/>
      <c r="O94" s="252"/>
      <c r="P94" s="252"/>
      <c r="Q94" s="252"/>
      <c r="R94" s="252"/>
      <c r="S94" s="252"/>
      <c r="T94" s="25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4" t="s">
        <v>149</v>
      </c>
      <c r="AU94" s="254" t="s">
        <v>81</v>
      </c>
      <c r="AV94" s="14" t="s">
        <v>81</v>
      </c>
      <c r="AW94" s="14" t="s">
        <v>33</v>
      </c>
      <c r="AX94" s="14" t="s">
        <v>79</v>
      </c>
      <c r="AY94" s="254" t="s">
        <v>138</v>
      </c>
    </row>
    <row r="95" s="2" customFormat="1" ht="37.8" customHeight="1">
      <c r="A95" s="41"/>
      <c r="B95" s="42"/>
      <c r="C95" s="215" t="s">
        <v>81</v>
      </c>
      <c r="D95" s="215" t="s">
        <v>140</v>
      </c>
      <c r="E95" s="216" t="s">
        <v>804</v>
      </c>
      <c r="F95" s="217" t="s">
        <v>805</v>
      </c>
      <c r="G95" s="218" t="s">
        <v>161</v>
      </c>
      <c r="H95" s="219">
        <v>7</v>
      </c>
      <c r="I95" s="220"/>
      <c r="J95" s="221">
        <f>ROUND(I95*H95,2)</f>
        <v>0</v>
      </c>
      <c r="K95" s="217" t="s">
        <v>144</v>
      </c>
      <c r="L95" s="47"/>
      <c r="M95" s="222" t="s">
        <v>19</v>
      </c>
      <c r="N95" s="223" t="s">
        <v>43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145</v>
      </c>
      <c r="AT95" s="226" t="s">
        <v>140</v>
      </c>
      <c r="AU95" s="226" t="s">
        <v>81</v>
      </c>
      <c r="AY95" s="20" t="s">
        <v>138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79</v>
      </c>
      <c r="BK95" s="227">
        <f>ROUND(I95*H95,2)</f>
        <v>0</v>
      </c>
      <c r="BL95" s="20" t="s">
        <v>145</v>
      </c>
      <c r="BM95" s="226" t="s">
        <v>806</v>
      </c>
    </row>
    <row r="96" s="2" customFormat="1">
      <c r="A96" s="41"/>
      <c r="B96" s="42"/>
      <c r="C96" s="43"/>
      <c r="D96" s="228" t="s">
        <v>147</v>
      </c>
      <c r="E96" s="43"/>
      <c r="F96" s="229" t="s">
        <v>807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147</v>
      </c>
      <c r="AU96" s="20" t="s">
        <v>81</v>
      </c>
    </row>
    <row r="97" s="2" customFormat="1" ht="24.15" customHeight="1">
      <c r="A97" s="41"/>
      <c r="B97" s="42"/>
      <c r="C97" s="267" t="s">
        <v>158</v>
      </c>
      <c r="D97" s="267" t="s">
        <v>320</v>
      </c>
      <c r="E97" s="268" t="s">
        <v>808</v>
      </c>
      <c r="F97" s="269" t="s">
        <v>809</v>
      </c>
      <c r="G97" s="270" t="s">
        <v>161</v>
      </c>
      <c r="H97" s="271">
        <v>3</v>
      </c>
      <c r="I97" s="272"/>
      <c r="J97" s="273">
        <f>ROUND(I97*H97,2)</f>
        <v>0</v>
      </c>
      <c r="K97" s="269" t="s">
        <v>489</v>
      </c>
      <c r="L97" s="274"/>
      <c r="M97" s="275" t="s">
        <v>19</v>
      </c>
      <c r="N97" s="276" t="s">
        <v>43</v>
      </c>
      <c r="O97" s="87"/>
      <c r="P97" s="224">
        <f>O97*H97</f>
        <v>0</v>
      </c>
      <c r="Q97" s="224">
        <v>0.10000000000000001</v>
      </c>
      <c r="R97" s="224">
        <f>Q97*H97</f>
        <v>0.30000000000000004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186</v>
      </c>
      <c r="AT97" s="226" t="s">
        <v>320</v>
      </c>
      <c r="AU97" s="226" t="s">
        <v>81</v>
      </c>
      <c r="AY97" s="20" t="s">
        <v>138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145</v>
      </c>
      <c r="BM97" s="226" t="s">
        <v>810</v>
      </c>
    </row>
    <row r="98" s="2" customFormat="1" ht="24.15" customHeight="1">
      <c r="A98" s="41"/>
      <c r="B98" s="42"/>
      <c r="C98" s="267" t="s">
        <v>145</v>
      </c>
      <c r="D98" s="267" t="s">
        <v>320</v>
      </c>
      <c r="E98" s="268" t="s">
        <v>811</v>
      </c>
      <c r="F98" s="269" t="s">
        <v>812</v>
      </c>
      <c r="G98" s="270" t="s">
        <v>161</v>
      </c>
      <c r="H98" s="271">
        <v>2</v>
      </c>
      <c r="I98" s="272"/>
      <c r="J98" s="273">
        <f>ROUND(I98*H98,2)</f>
        <v>0</v>
      </c>
      <c r="K98" s="269" t="s">
        <v>489</v>
      </c>
      <c r="L98" s="274"/>
      <c r="M98" s="275" t="s">
        <v>19</v>
      </c>
      <c r="N98" s="276" t="s">
        <v>43</v>
      </c>
      <c r="O98" s="87"/>
      <c r="P98" s="224">
        <f>O98*H98</f>
        <v>0</v>
      </c>
      <c r="Q98" s="224">
        <v>0.10000000000000001</v>
      </c>
      <c r="R98" s="224">
        <f>Q98*H98</f>
        <v>0.20000000000000001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186</v>
      </c>
      <c r="AT98" s="226" t="s">
        <v>320</v>
      </c>
      <c r="AU98" s="226" t="s">
        <v>81</v>
      </c>
      <c r="AY98" s="20" t="s">
        <v>138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145</v>
      </c>
      <c r="BM98" s="226" t="s">
        <v>813</v>
      </c>
    </row>
    <row r="99" s="2" customFormat="1" ht="24.15" customHeight="1">
      <c r="A99" s="41"/>
      <c r="B99" s="42"/>
      <c r="C99" s="267" t="s">
        <v>170</v>
      </c>
      <c r="D99" s="267" t="s">
        <v>320</v>
      </c>
      <c r="E99" s="268" t="s">
        <v>814</v>
      </c>
      <c r="F99" s="269" t="s">
        <v>815</v>
      </c>
      <c r="G99" s="270" t="s">
        <v>161</v>
      </c>
      <c r="H99" s="271">
        <v>1</v>
      </c>
      <c r="I99" s="272"/>
      <c r="J99" s="273">
        <f>ROUND(I99*H99,2)</f>
        <v>0</v>
      </c>
      <c r="K99" s="269" t="s">
        <v>489</v>
      </c>
      <c r="L99" s="274"/>
      <c r="M99" s="275" t="s">
        <v>19</v>
      </c>
      <c r="N99" s="276" t="s">
        <v>43</v>
      </c>
      <c r="O99" s="87"/>
      <c r="P99" s="224">
        <f>O99*H99</f>
        <v>0</v>
      </c>
      <c r="Q99" s="224">
        <v>0.10000000000000001</v>
      </c>
      <c r="R99" s="224">
        <f>Q99*H99</f>
        <v>0.10000000000000001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186</v>
      </c>
      <c r="AT99" s="226" t="s">
        <v>320</v>
      </c>
      <c r="AU99" s="226" t="s">
        <v>81</v>
      </c>
      <c r="AY99" s="20" t="s">
        <v>138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145</v>
      </c>
      <c r="BM99" s="226" t="s">
        <v>816</v>
      </c>
    </row>
    <row r="100" s="2" customFormat="1" ht="24.15" customHeight="1">
      <c r="A100" s="41"/>
      <c r="B100" s="42"/>
      <c r="C100" s="267" t="s">
        <v>175</v>
      </c>
      <c r="D100" s="267" t="s">
        <v>320</v>
      </c>
      <c r="E100" s="268" t="s">
        <v>817</v>
      </c>
      <c r="F100" s="269" t="s">
        <v>818</v>
      </c>
      <c r="G100" s="270" t="s">
        <v>161</v>
      </c>
      <c r="H100" s="271">
        <v>1</v>
      </c>
      <c r="I100" s="272"/>
      <c r="J100" s="273">
        <f>ROUND(I100*H100,2)</f>
        <v>0</v>
      </c>
      <c r="K100" s="269" t="s">
        <v>489</v>
      </c>
      <c r="L100" s="274"/>
      <c r="M100" s="275" t="s">
        <v>19</v>
      </c>
      <c r="N100" s="276" t="s">
        <v>43</v>
      </c>
      <c r="O100" s="87"/>
      <c r="P100" s="224">
        <f>O100*H100</f>
        <v>0</v>
      </c>
      <c r="Q100" s="224">
        <v>0.10000000000000001</v>
      </c>
      <c r="R100" s="224">
        <f>Q100*H100</f>
        <v>0.10000000000000001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186</v>
      </c>
      <c r="AT100" s="226" t="s">
        <v>320</v>
      </c>
      <c r="AU100" s="226" t="s">
        <v>81</v>
      </c>
      <c r="AY100" s="20" t="s">
        <v>138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79</v>
      </c>
      <c r="BK100" s="227">
        <f>ROUND(I100*H100,2)</f>
        <v>0</v>
      </c>
      <c r="BL100" s="20" t="s">
        <v>145</v>
      </c>
      <c r="BM100" s="226" t="s">
        <v>819</v>
      </c>
    </row>
    <row r="101" s="2" customFormat="1" ht="21.75" customHeight="1">
      <c r="A101" s="41"/>
      <c r="B101" s="42"/>
      <c r="C101" s="215" t="s">
        <v>180</v>
      </c>
      <c r="D101" s="215" t="s">
        <v>140</v>
      </c>
      <c r="E101" s="216" t="s">
        <v>820</v>
      </c>
      <c r="F101" s="217" t="s">
        <v>821</v>
      </c>
      <c r="G101" s="218" t="s">
        <v>161</v>
      </c>
      <c r="H101" s="219">
        <v>21</v>
      </c>
      <c r="I101" s="220"/>
      <c r="J101" s="221">
        <f>ROUND(I101*H101,2)</f>
        <v>0</v>
      </c>
      <c r="K101" s="217" t="s">
        <v>144</v>
      </c>
      <c r="L101" s="47"/>
      <c r="M101" s="222" t="s">
        <v>19</v>
      </c>
      <c r="N101" s="223" t="s">
        <v>43</v>
      </c>
      <c r="O101" s="87"/>
      <c r="P101" s="224">
        <f>O101*H101</f>
        <v>0</v>
      </c>
      <c r="Q101" s="224">
        <v>5.1999999999999997E-05</v>
      </c>
      <c r="R101" s="224">
        <f>Q101*H101</f>
        <v>0.0010919999999999999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145</v>
      </c>
      <c r="AT101" s="226" t="s">
        <v>140</v>
      </c>
      <c r="AU101" s="226" t="s">
        <v>81</v>
      </c>
      <c r="AY101" s="20" t="s">
        <v>138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79</v>
      </c>
      <c r="BK101" s="227">
        <f>ROUND(I101*H101,2)</f>
        <v>0</v>
      </c>
      <c r="BL101" s="20" t="s">
        <v>145</v>
      </c>
      <c r="BM101" s="226" t="s">
        <v>822</v>
      </c>
    </row>
    <row r="102" s="2" customFormat="1">
      <c r="A102" s="41"/>
      <c r="B102" s="42"/>
      <c r="C102" s="43"/>
      <c r="D102" s="228" t="s">
        <v>147</v>
      </c>
      <c r="E102" s="43"/>
      <c r="F102" s="229" t="s">
        <v>823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147</v>
      </c>
      <c r="AU102" s="20" t="s">
        <v>81</v>
      </c>
    </row>
    <row r="103" s="13" customFormat="1">
      <c r="A103" s="13"/>
      <c r="B103" s="233"/>
      <c r="C103" s="234"/>
      <c r="D103" s="235" t="s">
        <v>149</v>
      </c>
      <c r="E103" s="236" t="s">
        <v>19</v>
      </c>
      <c r="F103" s="237" t="s">
        <v>802</v>
      </c>
      <c r="G103" s="234"/>
      <c r="H103" s="236" t="s">
        <v>19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149</v>
      </c>
      <c r="AU103" s="243" t="s">
        <v>81</v>
      </c>
      <c r="AV103" s="13" t="s">
        <v>79</v>
      </c>
      <c r="AW103" s="13" t="s">
        <v>33</v>
      </c>
      <c r="AX103" s="13" t="s">
        <v>72</v>
      </c>
      <c r="AY103" s="243" t="s">
        <v>138</v>
      </c>
    </row>
    <row r="104" s="14" customFormat="1">
      <c r="A104" s="14"/>
      <c r="B104" s="244"/>
      <c r="C104" s="245"/>
      <c r="D104" s="235" t="s">
        <v>149</v>
      </c>
      <c r="E104" s="246" t="s">
        <v>19</v>
      </c>
      <c r="F104" s="247" t="s">
        <v>824</v>
      </c>
      <c r="G104" s="245"/>
      <c r="H104" s="248">
        <v>21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4" t="s">
        <v>149</v>
      </c>
      <c r="AU104" s="254" t="s">
        <v>81</v>
      </c>
      <c r="AV104" s="14" t="s">
        <v>81</v>
      </c>
      <c r="AW104" s="14" t="s">
        <v>33</v>
      </c>
      <c r="AX104" s="14" t="s">
        <v>79</v>
      </c>
      <c r="AY104" s="254" t="s">
        <v>138</v>
      </c>
    </row>
    <row r="105" s="2" customFormat="1" ht="16.5" customHeight="1">
      <c r="A105" s="41"/>
      <c r="B105" s="42"/>
      <c r="C105" s="267" t="s">
        <v>186</v>
      </c>
      <c r="D105" s="267" t="s">
        <v>320</v>
      </c>
      <c r="E105" s="268" t="s">
        <v>825</v>
      </c>
      <c r="F105" s="269" t="s">
        <v>826</v>
      </c>
      <c r="G105" s="270" t="s">
        <v>231</v>
      </c>
      <c r="H105" s="271">
        <v>0.33000000000000002</v>
      </c>
      <c r="I105" s="272"/>
      <c r="J105" s="273">
        <f>ROUND(I105*H105,2)</f>
        <v>0</v>
      </c>
      <c r="K105" s="269" t="s">
        <v>144</v>
      </c>
      <c r="L105" s="274"/>
      <c r="M105" s="275" t="s">
        <v>19</v>
      </c>
      <c r="N105" s="276" t="s">
        <v>43</v>
      </c>
      <c r="O105" s="87"/>
      <c r="P105" s="224">
        <f>O105*H105</f>
        <v>0</v>
      </c>
      <c r="Q105" s="224">
        <v>0.65000000000000002</v>
      </c>
      <c r="R105" s="224">
        <f>Q105*H105</f>
        <v>0.21450000000000002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186</v>
      </c>
      <c r="AT105" s="226" t="s">
        <v>320</v>
      </c>
      <c r="AU105" s="226" t="s">
        <v>81</v>
      </c>
      <c r="AY105" s="20" t="s">
        <v>138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79</v>
      </c>
      <c r="BK105" s="227">
        <f>ROUND(I105*H105,2)</f>
        <v>0</v>
      </c>
      <c r="BL105" s="20" t="s">
        <v>145</v>
      </c>
      <c r="BM105" s="226" t="s">
        <v>827</v>
      </c>
    </row>
    <row r="106" s="14" customFormat="1">
      <c r="A106" s="14"/>
      <c r="B106" s="244"/>
      <c r="C106" s="245"/>
      <c r="D106" s="235" t="s">
        <v>149</v>
      </c>
      <c r="E106" s="246" t="s">
        <v>19</v>
      </c>
      <c r="F106" s="247" t="s">
        <v>828</v>
      </c>
      <c r="G106" s="245"/>
      <c r="H106" s="248">
        <v>0.33000000000000002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149</v>
      </c>
      <c r="AU106" s="254" t="s">
        <v>81</v>
      </c>
      <c r="AV106" s="14" t="s">
        <v>81</v>
      </c>
      <c r="AW106" s="14" t="s">
        <v>33</v>
      </c>
      <c r="AX106" s="14" t="s">
        <v>79</v>
      </c>
      <c r="AY106" s="254" t="s">
        <v>138</v>
      </c>
    </row>
    <row r="107" s="2" customFormat="1" ht="33" customHeight="1">
      <c r="A107" s="41"/>
      <c r="B107" s="42"/>
      <c r="C107" s="215" t="s">
        <v>194</v>
      </c>
      <c r="D107" s="215" t="s">
        <v>140</v>
      </c>
      <c r="E107" s="216" t="s">
        <v>829</v>
      </c>
      <c r="F107" s="217" t="s">
        <v>830</v>
      </c>
      <c r="G107" s="218" t="s">
        <v>143</v>
      </c>
      <c r="H107" s="219">
        <v>7</v>
      </c>
      <c r="I107" s="220"/>
      <c r="J107" s="221">
        <f>ROUND(I107*H107,2)</f>
        <v>0</v>
      </c>
      <c r="K107" s="217" t="s">
        <v>144</v>
      </c>
      <c r="L107" s="47"/>
      <c r="M107" s="222" t="s">
        <v>19</v>
      </c>
      <c r="N107" s="223" t="s">
        <v>43</v>
      </c>
      <c r="O107" s="87"/>
      <c r="P107" s="224">
        <f>O107*H107</f>
        <v>0</v>
      </c>
      <c r="Q107" s="224">
        <v>0.00036000000000000002</v>
      </c>
      <c r="R107" s="224">
        <f>Q107*H107</f>
        <v>0.0025200000000000001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145</v>
      </c>
      <c r="AT107" s="226" t="s">
        <v>140</v>
      </c>
      <c r="AU107" s="226" t="s">
        <v>81</v>
      </c>
      <c r="AY107" s="20" t="s">
        <v>138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79</v>
      </c>
      <c r="BK107" s="227">
        <f>ROUND(I107*H107,2)</f>
        <v>0</v>
      </c>
      <c r="BL107" s="20" t="s">
        <v>145</v>
      </c>
      <c r="BM107" s="226" t="s">
        <v>831</v>
      </c>
    </row>
    <row r="108" s="2" customFormat="1">
      <c r="A108" s="41"/>
      <c r="B108" s="42"/>
      <c r="C108" s="43"/>
      <c r="D108" s="228" t="s">
        <v>147</v>
      </c>
      <c r="E108" s="43"/>
      <c r="F108" s="229" t="s">
        <v>832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147</v>
      </c>
      <c r="AU108" s="20" t="s">
        <v>81</v>
      </c>
    </row>
    <row r="109" s="13" customFormat="1">
      <c r="A109" s="13"/>
      <c r="B109" s="233"/>
      <c r="C109" s="234"/>
      <c r="D109" s="235" t="s">
        <v>149</v>
      </c>
      <c r="E109" s="236" t="s">
        <v>19</v>
      </c>
      <c r="F109" s="237" t="s">
        <v>802</v>
      </c>
      <c r="G109" s="234"/>
      <c r="H109" s="236" t="s">
        <v>19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149</v>
      </c>
      <c r="AU109" s="243" t="s">
        <v>81</v>
      </c>
      <c r="AV109" s="13" t="s">
        <v>79</v>
      </c>
      <c r="AW109" s="13" t="s">
        <v>33</v>
      </c>
      <c r="AX109" s="13" t="s">
        <v>72</v>
      </c>
      <c r="AY109" s="243" t="s">
        <v>138</v>
      </c>
    </row>
    <row r="110" s="14" customFormat="1">
      <c r="A110" s="14"/>
      <c r="B110" s="244"/>
      <c r="C110" s="245"/>
      <c r="D110" s="235" t="s">
        <v>149</v>
      </c>
      <c r="E110" s="246" t="s">
        <v>19</v>
      </c>
      <c r="F110" s="247" t="s">
        <v>180</v>
      </c>
      <c r="G110" s="245"/>
      <c r="H110" s="248">
        <v>7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4" t="s">
        <v>149</v>
      </c>
      <c r="AU110" s="254" t="s">
        <v>81</v>
      </c>
      <c r="AV110" s="14" t="s">
        <v>81</v>
      </c>
      <c r="AW110" s="14" t="s">
        <v>33</v>
      </c>
      <c r="AX110" s="14" t="s">
        <v>79</v>
      </c>
      <c r="AY110" s="254" t="s">
        <v>138</v>
      </c>
    </row>
    <row r="111" s="2" customFormat="1" ht="24.15" customHeight="1">
      <c r="A111" s="41"/>
      <c r="B111" s="42"/>
      <c r="C111" s="215" t="s">
        <v>199</v>
      </c>
      <c r="D111" s="215" t="s">
        <v>140</v>
      </c>
      <c r="E111" s="216" t="s">
        <v>833</v>
      </c>
      <c r="F111" s="217" t="s">
        <v>834</v>
      </c>
      <c r="G111" s="218" t="s">
        <v>161</v>
      </c>
      <c r="H111" s="219">
        <v>147</v>
      </c>
      <c r="I111" s="220"/>
      <c r="J111" s="221">
        <f>ROUND(I111*H111,2)</f>
        <v>0</v>
      </c>
      <c r="K111" s="217" t="s">
        <v>144</v>
      </c>
      <c r="L111" s="47"/>
      <c r="M111" s="222" t="s">
        <v>19</v>
      </c>
      <c r="N111" s="223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145</v>
      </c>
      <c r="AT111" s="226" t="s">
        <v>140</v>
      </c>
      <c r="AU111" s="226" t="s">
        <v>81</v>
      </c>
      <c r="AY111" s="20" t="s">
        <v>138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145</v>
      </c>
      <c r="BM111" s="226" t="s">
        <v>835</v>
      </c>
    </row>
    <row r="112" s="2" customFormat="1">
      <c r="A112" s="41"/>
      <c r="B112" s="42"/>
      <c r="C112" s="43"/>
      <c r="D112" s="228" t="s">
        <v>147</v>
      </c>
      <c r="E112" s="43"/>
      <c r="F112" s="229" t="s">
        <v>836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147</v>
      </c>
      <c r="AU112" s="20" t="s">
        <v>81</v>
      </c>
    </row>
    <row r="113" s="13" customFormat="1">
      <c r="A113" s="13"/>
      <c r="B113" s="233"/>
      <c r="C113" s="234"/>
      <c r="D113" s="235" t="s">
        <v>149</v>
      </c>
      <c r="E113" s="236" t="s">
        <v>19</v>
      </c>
      <c r="F113" s="237" t="s">
        <v>802</v>
      </c>
      <c r="G113" s="234"/>
      <c r="H113" s="236" t="s">
        <v>19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149</v>
      </c>
      <c r="AU113" s="243" t="s">
        <v>81</v>
      </c>
      <c r="AV113" s="13" t="s">
        <v>79</v>
      </c>
      <c r="AW113" s="13" t="s">
        <v>33</v>
      </c>
      <c r="AX113" s="13" t="s">
        <v>72</v>
      </c>
      <c r="AY113" s="243" t="s">
        <v>138</v>
      </c>
    </row>
    <row r="114" s="14" customFormat="1">
      <c r="A114" s="14"/>
      <c r="B114" s="244"/>
      <c r="C114" s="245"/>
      <c r="D114" s="235" t="s">
        <v>149</v>
      </c>
      <c r="E114" s="246" t="s">
        <v>19</v>
      </c>
      <c r="F114" s="247" t="s">
        <v>180</v>
      </c>
      <c r="G114" s="245"/>
      <c r="H114" s="248">
        <v>7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149</v>
      </c>
      <c r="AU114" s="254" t="s">
        <v>81</v>
      </c>
      <c r="AV114" s="14" t="s">
        <v>81</v>
      </c>
      <c r="AW114" s="14" t="s">
        <v>33</v>
      </c>
      <c r="AX114" s="14" t="s">
        <v>72</v>
      </c>
      <c r="AY114" s="254" t="s">
        <v>138</v>
      </c>
    </row>
    <row r="115" s="13" customFormat="1">
      <c r="A115" s="13"/>
      <c r="B115" s="233"/>
      <c r="C115" s="234"/>
      <c r="D115" s="235" t="s">
        <v>149</v>
      </c>
      <c r="E115" s="236" t="s">
        <v>19</v>
      </c>
      <c r="F115" s="237" t="s">
        <v>837</v>
      </c>
      <c r="G115" s="234"/>
      <c r="H115" s="236" t="s">
        <v>19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149</v>
      </c>
      <c r="AU115" s="243" t="s">
        <v>81</v>
      </c>
      <c r="AV115" s="13" t="s">
        <v>79</v>
      </c>
      <c r="AW115" s="13" t="s">
        <v>33</v>
      </c>
      <c r="AX115" s="13" t="s">
        <v>72</v>
      </c>
      <c r="AY115" s="243" t="s">
        <v>138</v>
      </c>
    </row>
    <row r="116" s="14" customFormat="1">
      <c r="A116" s="14"/>
      <c r="B116" s="244"/>
      <c r="C116" s="245"/>
      <c r="D116" s="235" t="s">
        <v>149</v>
      </c>
      <c r="E116" s="246" t="s">
        <v>19</v>
      </c>
      <c r="F116" s="247" t="s">
        <v>838</v>
      </c>
      <c r="G116" s="245"/>
      <c r="H116" s="248">
        <v>140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4" t="s">
        <v>149</v>
      </c>
      <c r="AU116" s="254" t="s">
        <v>81</v>
      </c>
      <c r="AV116" s="14" t="s">
        <v>81</v>
      </c>
      <c r="AW116" s="14" t="s">
        <v>33</v>
      </c>
      <c r="AX116" s="14" t="s">
        <v>72</v>
      </c>
      <c r="AY116" s="254" t="s">
        <v>138</v>
      </c>
    </row>
    <row r="117" s="15" customFormat="1">
      <c r="A117" s="15"/>
      <c r="B117" s="256"/>
      <c r="C117" s="257"/>
      <c r="D117" s="235" t="s">
        <v>149</v>
      </c>
      <c r="E117" s="258" t="s">
        <v>19</v>
      </c>
      <c r="F117" s="259" t="s">
        <v>193</v>
      </c>
      <c r="G117" s="257"/>
      <c r="H117" s="260">
        <v>147</v>
      </c>
      <c r="I117" s="261"/>
      <c r="J117" s="257"/>
      <c r="K117" s="257"/>
      <c r="L117" s="262"/>
      <c r="M117" s="263"/>
      <c r="N117" s="264"/>
      <c r="O117" s="264"/>
      <c r="P117" s="264"/>
      <c r="Q117" s="264"/>
      <c r="R117" s="264"/>
      <c r="S117" s="264"/>
      <c r="T117" s="26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6" t="s">
        <v>149</v>
      </c>
      <c r="AU117" s="266" t="s">
        <v>81</v>
      </c>
      <c r="AV117" s="15" t="s">
        <v>145</v>
      </c>
      <c r="AW117" s="15" t="s">
        <v>33</v>
      </c>
      <c r="AX117" s="15" t="s">
        <v>79</v>
      </c>
      <c r="AY117" s="266" t="s">
        <v>138</v>
      </c>
    </row>
    <row r="118" s="2" customFormat="1" ht="49.05" customHeight="1">
      <c r="A118" s="41"/>
      <c r="B118" s="42"/>
      <c r="C118" s="215" t="s">
        <v>204</v>
      </c>
      <c r="D118" s="215" t="s">
        <v>140</v>
      </c>
      <c r="E118" s="216" t="s">
        <v>839</v>
      </c>
      <c r="F118" s="217" t="s">
        <v>840</v>
      </c>
      <c r="G118" s="218" t="s">
        <v>161</v>
      </c>
      <c r="H118" s="219">
        <v>7</v>
      </c>
      <c r="I118" s="220"/>
      <c r="J118" s="221">
        <f>ROUND(I118*H118,2)</f>
        <v>0</v>
      </c>
      <c r="K118" s="217" t="s">
        <v>144</v>
      </c>
      <c r="L118" s="47"/>
      <c r="M118" s="222" t="s">
        <v>19</v>
      </c>
      <c r="N118" s="223" t="s">
        <v>43</v>
      </c>
      <c r="O118" s="87"/>
      <c r="P118" s="224">
        <f>O118*H118</f>
        <v>0</v>
      </c>
      <c r="Q118" s="224">
        <v>0.0448403</v>
      </c>
      <c r="R118" s="224">
        <f>Q118*H118</f>
        <v>0.3138821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145</v>
      </c>
      <c r="AT118" s="226" t="s">
        <v>140</v>
      </c>
      <c r="AU118" s="226" t="s">
        <v>81</v>
      </c>
      <c r="AY118" s="20" t="s">
        <v>138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145</v>
      </c>
      <c r="BM118" s="226" t="s">
        <v>841</v>
      </c>
    </row>
    <row r="119" s="2" customFormat="1">
      <c r="A119" s="41"/>
      <c r="B119" s="42"/>
      <c r="C119" s="43"/>
      <c r="D119" s="228" t="s">
        <v>147</v>
      </c>
      <c r="E119" s="43"/>
      <c r="F119" s="229" t="s">
        <v>842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147</v>
      </c>
      <c r="AU119" s="20" t="s">
        <v>81</v>
      </c>
    </row>
    <row r="120" s="2" customFormat="1" ht="33" customHeight="1">
      <c r="A120" s="41"/>
      <c r="B120" s="42"/>
      <c r="C120" s="215" t="s">
        <v>209</v>
      </c>
      <c r="D120" s="215" t="s">
        <v>140</v>
      </c>
      <c r="E120" s="216" t="s">
        <v>843</v>
      </c>
      <c r="F120" s="217" t="s">
        <v>844</v>
      </c>
      <c r="G120" s="218" t="s">
        <v>161</v>
      </c>
      <c r="H120" s="219">
        <v>20</v>
      </c>
      <c r="I120" s="220"/>
      <c r="J120" s="221">
        <f>ROUND(I120*H120,2)</f>
        <v>0</v>
      </c>
      <c r="K120" s="217" t="s">
        <v>144</v>
      </c>
      <c r="L120" s="47"/>
      <c r="M120" s="222" t="s">
        <v>19</v>
      </c>
      <c r="N120" s="223" t="s">
        <v>43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145</v>
      </c>
      <c r="AT120" s="226" t="s">
        <v>140</v>
      </c>
      <c r="AU120" s="226" t="s">
        <v>81</v>
      </c>
      <c r="AY120" s="20" t="s">
        <v>138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145</v>
      </c>
      <c r="BM120" s="226" t="s">
        <v>845</v>
      </c>
    </row>
    <row r="121" s="2" customFormat="1">
      <c r="A121" s="41"/>
      <c r="B121" s="42"/>
      <c r="C121" s="43"/>
      <c r="D121" s="228" t="s">
        <v>147</v>
      </c>
      <c r="E121" s="43"/>
      <c r="F121" s="229" t="s">
        <v>846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147</v>
      </c>
      <c r="AU121" s="20" t="s">
        <v>81</v>
      </c>
    </row>
    <row r="122" s="13" customFormat="1">
      <c r="A122" s="13"/>
      <c r="B122" s="233"/>
      <c r="C122" s="234"/>
      <c r="D122" s="235" t="s">
        <v>149</v>
      </c>
      <c r="E122" s="236" t="s">
        <v>19</v>
      </c>
      <c r="F122" s="237" t="s">
        <v>837</v>
      </c>
      <c r="G122" s="234"/>
      <c r="H122" s="236" t="s">
        <v>19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149</v>
      </c>
      <c r="AU122" s="243" t="s">
        <v>81</v>
      </c>
      <c r="AV122" s="13" t="s">
        <v>79</v>
      </c>
      <c r="AW122" s="13" t="s">
        <v>33</v>
      </c>
      <c r="AX122" s="13" t="s">
        <v>72</v>
      </c>
      <c r="AY122" s="243" t="s">
        <v>138</v>
      </c>
    </row>
    <row r="123" s="14" customFormat="1">
      <c r="A123" s="14"/>
      <c r="B123" s="244"/>
      <c r="C123" s="245"/>
      <c r="D123" s="235" t="s">
        <v>149</v>
      </c>
      <c r="E123" s="246" t="s">
        <v>19</v>
      </c>
      <c r="F123" s="247" t="s">
        <v>847</v>
      </c>
      <c r="G123" s="245"/>
      <c r="H123" s="248">
        <v>20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149</v>
      </c>
      <c r="AU123" s="254" t="s">
        <v>81</v>
      </c>
      <c r="AV123" s="14" t="s">
        <v>81</v>
      </c>
      <c r="AW123" s="14" t="s">
        <v>33</v>
      </c>
      <c r="AX123" s="14" t="s">
        <v>79</v>
      </c>
      <c r="AY123" s="254" t="s">
        <v>138</v>
      </c>
    </row>
    <row r="124" s="2" customFormat="1" ht="24.15" customHeight="1">
      <c r="A124" s="41"/>
      <c r="B124" s="42"/>
      <c r="C124" s="215" t="s">
        <v>214</v>
      </c>
      <c r="D124" s="215" t="s">
        <v>140</v>
      </c>
      <c r="E124" s="216" t="s">
        <v>848</v>
      </c>
      <c r="F124" s="217" t="s">
        <v>849</v>
      </c>
      <c r="G124" s="218" t="s">
        <v>143</v>
      </c>
      <c r="H124" s="219">
        <v>38.25</v>
      </c>
      <c r="I124" s="220"/>
      <c r="J124" s="221">
        <f>ROUND(I124*H124,2)</f>
        <v>0</v>
      </c>
      <c r="K124" s="217" t="s">
        <v>144</v>
      </c>
      <c r="L124" s="47"/>
      <c r="M124" s="222" t="s">
        <v>19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145</v>
      </c>
      <c r="AT124" s="226" t="s">
        <v>140</v>
      </c>
      <c r="AU124" s="226" t="s">
        <v>81</v>
      </c>
      <c r="AY124" s="20" t="s">
        <v>138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145</v>
      </c>
      <c r="BM124" s="226" t="s">
        <v>850</v>
      </c>
    </row>
    <row r="125" s="2" customFormat="1">
      <c r="A125" s="41"/>
      <c r="B125" s="42"/>
      <c r="C125" s="43"/>
      <c r="D125" s="228" t="s">
        <v>147</v>
      </c>
      <c r="E125" s="43"/>
      <c r="F125" s="229" t="s">
        <v>851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147</v>
      </c>
      <c r="AU125" s="20" t="s">
        <v>81</v>
      </c>
    </row>
    <row r="126" s="13" customFormat="1">
      <c r="A126" s="13"/>
      <c r="B126" s="233"/>
      <c r="C126" s="234"/>
      <c r="D126" s="235" t="s">
        <v>149</v>
      </c>
      <c r="E126" s="236" t="s">
        <v>19</v>
      </c>
      <c r="F126" s="237" t="s">
        <v>802</v>
      </c>
      <c r="G126" s="234"/>
      <c r="H126" s="236" t="s">
        <v>19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149</v>
      </c>
      <c r="AU126" s="243" t="s">
        <v>81</v>
      </c>
      <c r="AV126" s="13" t="s">
        <v>79</v>
      </c>
      <c r="AW126" s="13" t="s">
        <v>33</v>
      </c>
      <c r="AX126" s="13" t="s">
        <v>72</v>
      </c>
      <c r="AY126" s="243" t="s">
        <v>138</v>
      </c>
    </row>
    <row r="127" s="14" customFormat="1">
      <c r="A127" s="14"/>
      <c r="B127" s="244"/>
      <c r="C127" s="245"/>
      <c r="D127" s="235" t="s">
        <v>149</v>
      </c>
      <c r="E127" s="246" t="s">
        <v>19</v>
      </c>
      <c r="F127" s="247" t="s">
        <v>852</v>
      </c>
      <c r="G127" s="245"/>
      <c r="H127" s="248">
        <v>15.75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149</v>
      </c>
      <c r="AU127" s="254" t="s">
        <v>81</v>
      </c>
      <c r="AV127" s="14" t="s">
        <v>81</v>
      </c>
      <c r="AW127" s="14" t="s">
        <v>33</v>
      </c>
      <c r="AX127" s="14" t="s">
        <v>72</v>
      </c>
      <c r="AY127" s="254" t="s">
        <v>138</v>
      </c>
    </row>
    <row r="128" s="13" customFormat="1">
      <c r="A128" s="13"/>
      <c r="B128" s="233"/>
      <c r="C128" s="234"/>
      <c r="D128" s="235" t="s">
        <v>149</v>
      </c>
      <c r="E128" s="236" t="s">
        <v>19</v>
      </c>
      <c r="F128" s="237" t="s">
        <v>853</v>
      </c>
      <c r="G128" s="234"/>
      <c r="H128" s="236" t="s">
        <v>19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149</v>
      </c>
      <c r="AU128" s="243" t="s">
        <v>81</v>
      </c>
      <c r="AV128" s="13" t="s">
        <v>79</v>
      </c>
      <c r="AW128" s="13" t="s">
        <v>33</v>
      </c>
      <c r="AX128" s="13" t="s">
        <v>72</v>
      </c>
      <c r="AY128" s="243" t="s">
        <v>138</v>
      </c>
    </row>
    <row r="129" s="14" customFormat="1">
      <c r="A129" s="14"/>
      <c r="B129" s="244"/>
      <c r="C129" s="245"/>
      <c r="D129" s="235" t="s">
        <v>149</v>
      </c>
      <c r="E129" s="246" t="s">
        <v>19</v>
      </c>
      <c r="F129" s="247" t="s">
        <v>854</v>
      </c>
      <c r="G129" s="245"/>
      <c r="H129" s="248">
        <v>22.5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149</v>
      </c>
      <c r="AU129" s="254" t="s">
        <v>81</v>
      </c>
      <c r="AV129" s="14" t="s">
        <v>81</v>
      </c>
      <c r="AW129" s="14" t="s">
        <v>33</v>
      </c>
      <c r="AX129" s="14" t="s">
        <v>72</v>
      </c>
      <c r="AY129" s="254" t="s">
        <v>138</v>
      </c>
    </row>
    <row r="130" s="15" customFormat="1">
      <c r="A130" s="15"/>
      <c r="B130" s="256"/>
      <c r="C130" s="257"/>
      <c r="D130" s="235" t="s">
        <v>149</v>
      </c>
      <c r="E130" s="258" t="s">
        <v>19</v>
      </c>
      <c r="F130" s="259" t="s">
        <v>193</v>
      </c>
      <c r="G130" s="257"/>
      <c r="H130" s="260">
        <v>38.25</v>
      </c>
      <c r="I130" s="261"/>
      <c r="J130" s="257"/>
      <c r="K130" s="257"/>
      <c r="L130" s="262"/>
      <c r="M130" s="263"/>
      <c r="N130" s="264"/>
      <c r="O130" s="264"/>
      <c r="P130" s="264"/>
      <c r="Q130" s="264"/>
      <c r="R130" s="264"/>
      <c r="S130" s="264"/>
      <c r="T130" s="26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6" t="s">
        <v>149</v>
      </c>
      <c r="AU130" s="266" t="s">
        <v>81</v>
      </c>
      <c r="AV130" s="15" t="s">
        <v>145</v>
      </c>
      <c r="AW130" s="15" t="s">
        <v>33</v>
      </c>
      <c r="AX130" s="15" t="s">
        <v>79</v>
      </c>
      <c r="AY130" s="266" t="s">
        <v>138</v>
      </c>
    </row>
    <row r="131" s="2" customFormat="1" ht="16.5" customHeight="1">
      <c r="A131" s="41"/>
      <c r="B131" s="42"/>
      <c r="C131" s="267" t="s">
        <v>222</v>
      </c>
      <c r="D131" s="267" t="s">
        <v>320</v>
      </c>
      <c r="E131" s="268" t="s">
        <v>855</v>
      </c>
      <c r="F131" s="269" t="s">
        <v>856</v>
      </c>
      <c r="G131" s="270" t="s">
        <v>231</v>
      </c>
      <c r="H131" s="271">
        <v>9.5630000000000006</v>
      </c>
      <c r="I131" s="272"/>
      <c r="J131" s="273">
        <f>ROUND(I131*H131,2)</f>
        <v>0</v>
      </c>
      <c r="K131" s="269" t="s">
        <v>144</v>
      </c>
      <c r="L131" s="274"/>
      <c r="M131" s="275" t="s">
        <v>19</v>
      </c>
      <c r="N131" s="276" t="s">
        <v>43</v>
      </c>
      <c r="O131" s="87"/>
      <c r="P131" s="224">
        <f>O131*H131</f>
        <v>0</v>
      </c>
      <c r="Q131" s="224">
        <v>0.20000000000000001</v>
      </c>
      <c r="R131" s="224">
        <f>Q131*H131</f>
        <v>1.9126000000000003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186</v>
      </c>
      <c r="AT131" s="226" t="s">
        <v>320</v>
      </c>
      <c r="AU131" s="226" t="s">
        <v>81</v>
      </c>
      <c r="AY131" s="20" t="s">
        <v>138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79</v>
      </c>
      <c r="BK131" s="227">
        <f>ROUND(I131*H131,2)</f>
        <v>0</v>
      </c>
      <c r="BL131" s="20" t="s">
        <v>145</v>
      </c>
      <c r="BM131" s="226" t="s">
        <v>857</v>
      </c>
    </row>
    <row r="132" s="14" customFormat="1">
      <c r="A132" s="14"/>
      <c r="B132" s="244"/>
      <c r="C132" s="245"/>
      <c r="D132" s="235" t="s">
        <v>149</v>
      </c>
      <c r="E132" s="245"/>
      <c r="F132" s="247" t="s">
        <v>858</v>
      </c>
      <c r="G132" s="245"/>
      <c r="H132" s="248">
        <v>9.5630000000000006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149</v>
      </c>
      <c r="AU132" s="254" t="s">
        <v>81</v>
      </c>
      <c r="AV132" s="14" t="s">
        <v>81</v>
      </c>
      <c r="AW132" s="14" t="s">
        <v>4</v>
      </c>
      <c r="AX132" s="14" t="s">
        <v>79</v>
      </c>
      <c r="AY132" s="254" t="s">
        <v>138</v>
      </c>
    </row>
    <row r="133" s="2" customFormat="1" ht="37.8" customHeight="1">
      <c r="A133" s="41"/>
      <c r="B133" s="42"/>
      <c r="C133" s="215" t="s">
        <v>8</v>
      </c>
      <c r="D133" s="215" t="s">
        <v>140</v>
      </c>
      <c r="E133" s="216" t="s">
        <v>859</v>
      </c>
      <c r="F133" s="217" t="s">
        <v>860</v>
      </c>
      <c r="G133" s="218" t="s">
        <v>308</v>
      </c>
      <c r="H133" s="219">
        <v>0.125</v>
      </c>
      <c r="I133" s="220"/>
      <c r="J133" s="221">
        <f>ROUND(I133*H133,2)</f>
        <v>0</v>
      </c>
      <c r="K133" s="217" t="s">
        <v>144</v>
      </c>
      <c r="L133" s="47"/>
      <c r="M133" s="222" t="s">
        <v>19</v>
      </c>
      <c r="N133" s="223" t="s">
        <v>43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145</v>
      </c>
      <c r="AT133" s="226" t="s">
        <v>140</v>
      </c>
      <c r="AU133" s="226" t="s">
        <v>81</v>
      </c>
      <c r="AY133" s="20" t="s">
        <v>138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79</v>
      </c>
      <c r="BK133" s="227">
        <f>ROUND(I133*H133,2)</f>
        <v>0</v>
      </c>
      <c r="BL133" s="20" t="s">
        <v>145</v>
      </c>
      <c r="BM133" s="226" t="s">
        <v>861</v>
      </c>
    </row>
    <row r="134" s="2" customFormat="1">
      <c r="A134" s="41"/>
      <c r="B134" s="42"/>
      <c r="C134" s="43"/>
      <c r="D134" s="228" t="s">
        <v>147</v>
      </c>
      <c r="E134" s="43"/>
      <c r="F134" s="229" t="s">
        <v>862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147</v>
      </c>
      <c r="AU134" s="20" t="s">
        <v>81</v>
      </c>
    </row>
    <row r="135" s="2" customFormat="1">
      <c r="A135" s="41"/>
      <c r="B135" s="42"/>
      <c r="C135" s="43"/>
      <c r="D135" s="235" t="s">
        <v>164</v>
      </c>
      <c r="E135" s="43"/>
      <c r="F135" s="255" t="s">
        <v>863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164</v>
      </c>
      <c r="AU135" s="20" t="s">
        <v>81</v>
      </c>
    </row>
    <row r="136" s="2" customFormat="1" ht="16.5" customHeight="1">
      <c r="A136" s="41"/>
      <c r="B136" s="42"/>
      <c r="C136" s="267" t="s">
        <v>236</v>
      </c>
      <c r="D136" s="267" t="s">
        <v>320</v>
      </c>
      <c r="E136" s="268" t="s">
        <v>864</v>
      </c>
      <c r="F136" s="269" t="s">
        <v>865</v>
      </c>
      <c r="G136" s="270" t="s">
        <v>866</v>
      </c>
      <c r="H136" s="271">
        <v>5</v>
      </c>
      <c r="I136" s="272"/>
      <c r="J136" s="273">
        <f>ROUND(I136*H136,2)</f>
        <v>0</v>
      </c>
      <c r="K136" s="269" t="s">
        <v>489</v>
      </c>
      <c r="L136" s="274"/>
      <c r="M136" s="275" t="s">
        <v>19</v>
      </c>
      <c r="N136" s="276" t="s">
        <v>43</v>
      </c>
      <c r="O136" s="87"/>
      <c r="P136" s="224">
        <f>O136*H136</f>
        <v>0</v>
      </c>
      <c r="Q136" s="224">
        <v>0.001</v>
      </c>
      <c r="R136" s="224">
        <f>Q136*H136</f>
        <v>0.0050000000000000001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186</v>
      </c>
      <c r="AT136" s="226" t="s">
        <v>320</v>
      </c>
      <c r="AU136" s="226" t="s">
        <v>81</v>
      </c>
      <c r="AY136" s="20" t="s">
        <v>138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145</v>
      </c>
      <c r="BM136" s="226" t="s">
        <v>867</v>
      </c>
    </row>
    <row r="137" s="2" customFormat="1" ht="21.75" customHeight="1">
      <c r="A137" s="41"/>
      <c r="B137" s="42"/>
      <c r="C137" s="215" t="s">
        <v>243</v>
      </c>
      <c r="D137" s="215" t="s">
        <v>140</v>
      </c>
      <c r="E137" s="216" t="s">
        <v>868</v>
      </c>
      <c r="F137" s="217" t="s">
        <v>869</v>
      </c>
      <c r="G137" s="218" t="s">
        <v>231</v>
      </c>
      <c r="H137" s="219">
        <v>47</v>
      </c>
      <c r="I137" s="220"/>
      <c r="J137" s="221">
        <f>ROUND(I137*H137,2)</f>
        <v>0</v>
      </c>
      <c r="K137" s="217" t="s">
        <v>144</v>
      </c>
      <c r="L137" s="47"/>
      <c r="M137" s="222" t="s">
        <v>19</v>
      </c>
      <c r="N137" s="223" t="s">
        <v>43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145</v>
      </c>
      <c r="AT137" s="226" t="s">
        <v>140</v>
      </c>
      <c r="AU137" s="226" t="s">
        <v>81</v>
      </c>
      <c r="AY137" s="20" t="s">
        <v>138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79</v>
      </c>
      <c r="BK137" s="227">
        <f>ROUND(I137*H137,2)</f>
        <v>0</v>
      </c>
      <c r="BL137" s="20" t="s">
        <v>145</v>
      </c>
      <c r="BM137" s="226" t="s">
        <v>870</v>
      </c>
    </row>
    <row r="138" s="2" customFormat="1">
      <c r="A138" s="41"/>
      <c r="B138" s="42"/>
      <c r="C138" s="43"/>
      <c r="D138" s="228" t="s">
        <v>147</v>
      </c>
      <c r="E138" s="43"/>
      <c r="F138" s="229" t="s">
        <v>871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147</v>
      </c>
      <c r="AU138" s="20" t="s">
        <v>81</v>
      </c>
    </row>
    <row r="139" s="13" customFormat="1">
      <c r="A139" s="13"/>
      <c r="B139" s="233"/>
      <c r="C139" s="234"/>
      <c r="D139" s="235" t="s">
        <v>149</v>
      </c>
      <c r="E139" s="236" t="s">
        <v>19</v>
      </c>
      <c r="F139" s="237" t="s">
        <v>802</v>
      </c>
      <c r="G139" s="234"/>
      <c r="H139" s="236" t="s">
        <v>19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149</v>
      </c>
      <c r="AU139" s="243" t="s">
        <v>81</v>
      </c>
      <c r="AV139" s="13" t="s">
        <v>79</v>
      </c>
      <c r="AW139" s="13" t="s">
        <v>33</v>
      </c>
      <c r="AX139" s="13" t="s">
        <v>72</v>
      </c>
      <c r="AY139" s="243" t="s">
        <v>138</v>
      </c>
    </row>
    <row r="140" s="14" customFormat="1">
      <c r="A140" s="14"/>
      <c r="B140" s="244"/>
      <c r="C140" s="245"/>
      <c r="D140" s="235" t="s">
        <v>149</v>
      </c>
      <c r="E140" s="246" t="s">
        <v>19</v>
      </c>
      <c r="F140" s="247" t="s">
        <v>872</v>
      </c>
      <c r="G140" s="245"/>
      <c r="H140" s="248">
        <v>7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149</v>
      </c>
      <c r="AU140" s="254" t="s">
        <v>81</v>
      </c>
      <c r="AV140" s="14" t="s">
        <v>81</v>
      </c>
      <c r="AW140" s="14" t="s">
        <v>33</v>
      </c>
      <c r="AX140" s="14" t="s">
        <v>72</v>
      </c>
      <c r="AY140" s="254" t="s">
        <v>138</v>
      </c>
    </row>
    <row r="141" s="13" customFormat="1">
      <c r="A141" s="13"/>
      <c r="B141" s="233"/>
      <c r="C141" s="234"/>
      <c r="D141" s="235" t="s">
        <v>149</v>
      </c>
      <c r="E141" s="236" t="s">
        <v>19</v>
      </c>
      <c r="F141" s="237" t="s">
        <v>837</v>
      </c>
      <c r="G141" s="234"/>
      <c r="H141" s="236" t="s">
        <v>19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149</v>
      </c>
      <c r="AU141" s="243" t="s">
        <v>81</v>
      </c>
      <c r="AV141" s="13" t="s">
        <v>79</v>
      </c>
      <c r="AW141" s="13" t="s">
        <v>33</v>
      </c>
      <c r="AX141" s="13" t="s">
        <v>72</v>
      </c>
      <c r="AY141" s="243" t="s">
        <v>138</v>
      </c>
    </row>
    <row r="142" s="14" customFormat="1">
      <c r="A142" s="14"/>
      <c r="B142" s="244"/>
      <c r="C142" s="245"/>
      <c r="D142" s="235" t="s">
        <v>149</v>
      </c>
      <c r="E142" s="246" t="s">
        <v>19</v>
      </c>
      <c r="F142" s="247" t="s">
        <v>873</v>
      </c>
      <c r="G142" s="245"/>
      <c r="H142" s="248">
        <v>40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149</v>
      </c>
      <c r="AU142" s="254" t="s">
        <v>81</v>
      </c>
      <c r="AV142" s="14" t="s">
        <v>81</v>
      </c>
      <c r="AW142" s="14" t="s">
        <v>33</v>
      </c>
      <c r="AX142" s="14" t="s">
        <v>72</v>
      </c>
      <c r="AY142" s="254" t="s">
        <v>138</v>
      </c>
    </row>
    <row r="143" s="15" customFormat="1">
      <c r="A143" s="15"/>
      <c r="B143" s="256"/>
      <c r="C143" s="257"/>
      <c r="D143" s="235" t="s">
        <v>149</v>
      </c>
      <c r="E143" s="258" t="s">
        <v>19</v>
      </c>
      <c r="F143" s="259" t="s">
        <v>193</v>
      </c>
      <c r="G143" s="257"/>
      <c r="H143" s="260">
        <v>47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6" t="s">
        <v>149</v>
      </c>
      <c r="AU143" s="266" t="s">
        <v>81</v>
      </c>
      <c r="AV143" s="15" t="s">
        <v>145</v>
      </c>
      <c r="AW143" s="15" t="s">
        <v>33</v>
      </c>
      <c r="AX143" s="15" t="s">
        <v>79</v>
      </c>
      <c r="AY143" s="266" t="s">
        <v>138</v>
      </c>
    </row>
    <row r="144" s="2" customFormat="1" ht="16.5" customHeight="1">
      <c r="A144" s="41"/>
      <c r="B144" s="42"/>
      <c r="C144" s="267" t="s">
        <v>248</v>
      </c>
      <c r="D144" s="267" t="s">
        <v>320</v>
      </c>
      <c r="E144" s="268" t="s">
        <v>874</v>
      </c>
      <c r="F144" s="269" t="s">
        <v>875</v>
      </c>
      <c r="G144" s="270" t="s">
        <v>231</v>
      </c>
      <c r="H144" s="271">
        <v>50</v>
      </c>
      <c r="I144" s="272"/>
      <c r="J144" s="273">
        <f>ROUND(I144*H144,2)</f>
        <v>0</v>
      </c>
      <c r="K144" s="269" t="s">
        <v>489</v>
      </c>
      <c r="L144" s="274"/>
      <c r="M144" s="275" t="s">
        <v>19</v>
      </c>
      <c r="N144" s="276" t="s">
        <v>43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186</v>
      </c>
      <c r="AT144" s="226" t="s">
        <v>320</v>
      </c>
      <c r="AU144" s="226" t="s">
        <v>81</v>
      </c>
      <c r="AY144" s="20" t="s">
        <v>138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145</v>
      </c>
      <c r="BM144" s="226" t="s">
        <v>876</v>
      </c>
    </row>
    <row r="145" s="12" customFormat="1" ht="22.8" customHeight="1">
      <c r="A145" s="12"/>
      <c r="B145" s="199"/>
      <c r="C145" s="200"/>
      <c r="D145" s="201" t="s">
        <v>71</v>
      </c>
      <c r="E145" s="213" t="s">
        <v>586</v>
      </c>
      <c r="F145" s="213" t="s">
        <v>587</v>
      </c>
      <c r="G145" s="200"/>
      <c r="H145" s="200"/>
      <c r="I145" s="203"/>
      <c r="J145" s="214">
        <f>BK145</f>
        <v>0</v>
      </c>
      <c r="K145" s="200"/>
      <c r="L145" s="205"/>
      <c r="M145" s="206"/>
      <c r="N145" s="207"/>
      <c r="O145" s="207"/>
      <c r="P145" s="208">
        <f>SUM(P146:P147)</f>
        <v>0</v>
      </c>
      <c r="Q145" s="207"/>
      <c r="R145" s="208">
        <f>SUM(R146:R147)</f>
        <v>0</v>
      </c>
      <c r="S145" s="207"/>
      <c r="T145" s="209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0" t="s">
        <v>79</v>
      </c>
      <c r="AT145" s="211" t="s">
        <v>71</v>
      </c>
      <c r="AU145" s="211" t="s">
        <v>79</v>
      </c>
      <c r="AY145" s="210" t="s">
        <v>138</v>
      </c>
      <c r="BK145" s="212">
        <f>SUM(BK146:BK147)</f>
        <v>0</v>
      </c>
    </row>
    <row r="146" s="2" customFormat="1" ht="24.15" customHeight="1">
      <c r="A146" s="41"/>
      <c r="B146" s="42"/>
      <c r="C146" s="215" t="s">
        <v>253</v>
      </c>
      <c r="D146" s="215" t="s">
        <v>140</v>
      </c>
      <c r="E146" s="216" t="s">
        <v>877</v>
      </c>
      <c r="F146" s="217" t="s">
        <v>878</v>
      </c>
      <c r="G146" s="218" t="s">
        <v>308</v>
      </c>
      <c r="H146" s="219">
        <v>3.1499999999999999</v>
      </c>
      <c r="I146" s="220"/>
      <c r="J146" s="221">
        <f>ROUND(I146*H146,2)</f>
        <v>0</v>
      </c>
      <c r="K146" s="217" t="s">
        <v>144</v>
      </c>
      <c r="L146" s="47"/>
      <c r="M146" s="222" t="s">
        <v>19</v>
      </c>
      <c r="N146" s="223" t="s">
        <v>43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145</v>
      </c>
      <c r="AT146" s="226" t="s">
        <v>140</v>
      </c>
      <c r="AU146" s="226" t="s">
        <v>81</v>
      </c>
      <c r="AY146" s="20" t="s">
        <v>138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79</v>
      </c>
      <c r="BK146" s="227">
        <f>ROUND(I146*H146,2)</f>
        <v>0</v>
      </c>
      <c r="BL146" s="20" t="s">
        <v>145</v>
      </c>
      <c r="BM146" s="226" t="s">
        <v>879</v>
      </c>
    </row>
    <row r="147" s="2" customFormat="1">
      <c r="A147" s="41"/>
      <c r="B147" s="42"/>
      <c r="C147" s="43"/>
      <c r="D147" s="228" t="s">
        <v>147</v>
      </c>
      <c r="E147" s="43"/>
      <c r="F147" s="229" t="s">
        <v>880</v>
      </c>
      <c r="G147" s="43"/>
      <c r="H147" s="43"/>
      <c r="I147" s="230"/>
      <c r="J147" s="43"/>
      <c r="K147" s="43"/>
      <c r="L147" s="47"/>
      <c r="M147" s="277"/>
      <c r="N147" s="278"/>
      <c r="O147" s="279"/>
      <c r="P147" s="279"/>
      <c r="Q147" s="279"/>
      <c r="R147" s="279"/>
      <c r="S147" s="279"/>
      <c r="T147" s="280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147</v>
      </c>
      <c r="AU147" s="20" t="s">
        <v>81</v>
      </c>
    </row>
    <row r="148" s="2" customFormat="1" ht="6.96" customHeight="1">
      <c r="A148" s="41"/>
      <c r="B148" s="62"/>
      <c r="C148" s="63"/>
      <c r="D148" s="63"/>
      <c r="E148" s="63"/>
      <c r="F148" s="63"/>
      <c r="G148" s="63"/>
      <c r="H148" s="63"/>
      <c r="I148" s="63"/>
      <c r="J148" s="63"/>
      <c r="K148" s="63"/>
      <c r="L148" s="47"/>
      <c r="M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</row>
  </sheetData>
  <sheetProtection sheet="1" autoFilter="0" formatColumns="0" formatRows="0" objects="1" scenarios="1" spinCount="100000" saltValue="BGZ5fUX7TanyIvkFNjDhX82lX2x4zzRRJ7exkVJRWsseRHPWO72WQfqVVijrS/uA2B9RTyKBxFXtV+bw56Jbtg==" hashValue="sDBWBo8GlplN/x7/v4NT8GD3PF/9IzwNsVcgBGMdrwsE09f7kL51ug77ittLcfcjJkUmIXaLIoo+8KBdybn0KA==" algorithmName="SHA-512" password="CC35"/>
  <autoFilter ref="C87:K14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2_01/183151115"/>
    <hyperlink ref="F96" r:id="rId2" display="https://podminky.urs.cz/item/CS_URS_2022_01/184102114"/>
    <hyperlink ref="F102" r:id="rId3" display="https://podminky.urs.cz/item/CS_URS_2022_01/184215132"/>
    <hyperlink ref="F108" r:id="rId4" display="https://podminky.urs.cz/item/CS_URS_2022_01/184501121"/>
    <hyperlink ref="F112" r:id="rId5" display="https://podminky.urs.cz/item/CS_URS_2022_01/184801121"/>
    <hyperlink ref="F119" r:id="rId6" display="https://podminky.urs.cz/item/CS_URS_2022_01/184818243"/>
    <hyperlink ref="F121" r:id="rId7" display="https://podminky.urs.cz/item/CS_URS_2022_01/184851522"/>
    <hyperlink ref="F125" r:id="rId8" display="https://podminky.urs.cz/item/CS_URS_2022_01/184911421"/>
    <hyperlink ref="F134" r:id="rId9" display="https://podminky.urs.cz/item/CS_URS_2022_01/185802114"/>
    <hyperlink ref="F138" r:id="rId10" display="https://podminky.urs.cz/item/CS_URS_2022_01/185851121"/>
    <hyperlink ref="F147" r:id="rId11" display="https://podminky.urs.cz/item/CS_URS_2022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107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Parkoviště za školou, ul. V Zálomu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108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881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22. 4. 2022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19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27</v>
      </c>
      <c r="F15" s="41"/>
      <c r="G15" s="41"/>
      <c r="H15" s="41"/>
      <c r="I15" s="145" t="s">
        <v>28</v>
      </c>
      <c r="J15" s="136" t="s">
        <v>19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29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28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31</v>
      </c>
      <c r="E20" s="41"/>
      <c r="F20" s="41"/>
      <c r="G20" s="41"/>
      <c r="H20" s="41"/>
      <c r="I20" s="145" t="s">
        <v>26</v>
      </c>
      <c r="J20" s="136" t="s">
        <v>19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32</v>
      </c>
      <c r="F21" s="41"/>
      <c r="G21" s="41"/>
      <c r="H21" s="41"/>
      <c r="I21" s="145" t="s">
        <v>28</v>
      </c>
      <c r="J21" s="136" t="s">
        <v>19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34</v>
      </c>
      <c r="E23" s="41"/>
      <c r="F23" s="41"/>
      <c r="G23" s="41"/>
      <c r="H23" s="41"/>
      <c r="I23" s="145" t="s">
        <v>26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 xml:space="preserve"> </v>
      </c>
      <c r="F24" s="41"/>
      <c r="G24" s="41"/>
      <c r="H24" s="41"/>
      <c r="I24" s="145" t="s">
        <v>28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71.25" customHeight="1">
      <c r="A27" s="150"/>
      <c r="B27" s="151"/>
      <c r="C27" s="150"/>
      <c r="D27" s="150"/>
      <c r="E27" s="152" t="s">
        <v>37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ROUND(J87,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ROUND((SUM(BE87:BE277)),  2)</f>
        <v>0</v>
      </c>
      <c r="G33" s="41"/>
      <c r="H33" s="41"/>
      <c r="I33" s="160">
        <v>0.20999999999999999</v>
      </c>
      <c r="J33" s="159">
        <f>ROUND(((SUM(BE87:BE277))*I33),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ROUND((SUM(BF87:BF277)),  2)</f>
        <v>0</v>
      </c>
      <c r="G34" s="41"/>
      <c r="H34" s="41"/>
      <c r="I34" s="160">
        <v>0.14999999999999999</v>
      </c>
      <c r="J34" s="159">
        <f>ROUND(((SUM(BF87:BF277))*I34),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ROUND((SUM(BG87:BG277)),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ROUND((SUM(BH87:BH277)),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ROUND((SUM(BI87:BI277)),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112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Parkoviště za školou, ul. V Zálomu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108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301 - Odvodnění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ul. V Zálomu</v>
      </c>
      <c r="G52" s="43"/>
      <c r="H52" s="43"/>
      <c r="I52" s="35" t="s">
        <v>23</v>
      </c>
      <c r="J52" s="75" t="str">
        <f>IF(J12="","",J12)</f>
        <v>22. 4. 2022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Statutární město Ostrava, MO Ostrava - Jih</v>
      </c>
      <c r="G54" s="43"/>
      <c r="H54" s="43"/>
      <c r="I54" s="35" t="s">
        <v>31</v>
      </c>
      <c r="J54" s="39" t="str">
        <f>E21</f>
        <v>Dopravní projekce Bojko s.r.o.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113</v>
      </c>
      <c r="D57" s="174"/>
      <c r="E57" s="174"/>
      <c r="F57" s="174"/>
      <c r="G57" s="174"/>
      <c r="H57" s="174"/>
      <c r="I57" s="174"/>
      <c r="J57" s="175" t="s">
        <v>114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J87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115</v>
      </c>
    </row>
    <row r="60" s="9" customFormat="1" ht="24.96" customHeight="1">
      <c r="A60" s="9"/>
      <c r="B60" s="177"/>
      <c r="C60" s="178"/>
      <c r="D60" s="179" t="s">
        <v>116</v>
      </c>
      <c r="E60" s="180"/>
      <c r="F60" s="180"/>
      <c r="G60" s="180"/>
      <c r="H60" s="180"/>
      <c r="I60" s="180"/>
      <c r="J60" s="181">
        <f>J88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117</v>
      </c>
      <c r="E61" s="185"/>
      <c r="F61" s="185"/>
      <c r="G61" s="185"/>
      <c r="H61" s="185"/>
      <c r="I61" s="185"/>
      <c r="J61" s="186">
        <f>J89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118</v>
      </c>
      <c r="E62" s="185"/>
      <c r="F62" s="185"/>
      <c r="G62" s="185"/>
      <c r="H62" s="185"/>
      <c r="I62" s="185"/>
      <c r="J62" s="186">
        <f>J189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661</v>
      </c>
      <c r="E63" s="185"/>
      <c r="F63" s="185"/>
      <c r="G63" s="185"/>
      <c r="H63" s="185"/>
      <c r="I63" s="185"/>
      <c r="J63" s="186">
        <f>J194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662</v>
      </c>
      <c r="E64" s="185"/>
      <c r="F64" s="185"/>
      <c r="G64" s="185"/>
      <c r="H64" s="185"/>
      <c r="I64" s="185"/>
      <c r="J64" s="186">
        <f>J209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882</v>
      </c>
      <c r="E65" s="185"/>
      <c r="F65" s="185"/>
      <c r="G65" s="185"/>
      <c r="H65" s="185"/>
      <c r="I65" s="185"/>
      <c r="J65" s="186">
        <f>J238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120</v>
      </c>
      <c r="E66" s="185"/>
      <c r="F66" s="185"/>
      <c r="G66" s="185"/>
      <c r="H66" s="185"/>
      <c r="I66" s="185"/>
      <c r="J66" s="186">
        <f>J268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122</v>
      </c>
      <c r="E67" s="185"/>
      <c r="F67" s="185"/>
      <c r="G67" s="185"/>
      <c r="H67" s="185"/>
      <c r="I67" s="185"/>
      <c r="J67" s="186">
        <f>J275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123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72" t="str">
        <f>E7</f>
        <v>Parkoviště za školou, ul. V Zálomu</v>
      </c>
      <c r="F77" s="35"/>
      <c r="G77" s="35"/>
      <c r="H77" s="35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108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E9</f>
        <v>SO 301 - Odvodnění</v>
      </c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21</v>
      </c>
      <c r="D81" s="43"/>
      <c r="E81" s="43"/>
      <c r="F81" s="30" t="str">
        <f>F12</f>
        <v>ul. V Zálomu</v>
      </c>
      <c r="G81" s="43"/>
      <c r="H81" s="43"/>
      <c r="I81" s="35" t="s">
        <v>23</v>
      </c>
      <c r="J81" s="75" t="str">
        <f>IF(J12="","",J12)</f>
        <v>22. 4. 2022</v>
      </c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25.65" customHeight="1">
      <c r="A83" s="41"/>
      <c r="B83" s="42"/>
      <c r="C83" s="35" t="s">
        <v>25</v>
      </c>
      <c r="D83" s="43"/>
      <c r="E83" s="43"/>
      <c r="F83" s="30" t="str">
        <f>E15</f>
        <v>Statutární město Ostrava, MO Ostrava - Jih</v>
      </c>
      <c r="G83" s="43"/>
      <c r="H83" s="43"/>
      <c r="I83" s="35" t="s">
        <v>31</v>
      </c>
      <c r="J83" s="39" t="str">
        <f>E21</f>
        <v>Dopravní projekce Bojko s.r.o.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29</v>
      </c>
      <c r="D84" s="43"/>
      <c r="E84" s="43"/>
      <c r="F84" s="30" t="str">
        <f>IF(E18="","",E18)</f>
        <v>Vyplň údaj</v>
      </c>
      <c r="G84" s="43"/>
      <c r="H84" s="43"/>
      <c r="I84" s="35" t="s">
        <v>34</v>
      </c>
      <c r="J84" s="39" t="str">
        <f>E24</f>
        <v xml:space="preserve"> 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8"/>
      <c r="B86" s="189"/>
      <c r="C86" s="190" t="s">
        <v>124</v>
      </c>
      <c r="D86" s="191" t="s">
        <v>57</v>
      </c>
      <c r="E86" s="191" t="s">
        <v>53</v>
      </c>
      <c r="F86" s="191" t="s">
        <v>54</v>
      </c>
      <c r="G86" s="191" t="s">
        <v>125</v>
      </c>
      <c r="H86" s="191" t="s">
        <v>126</v>
      </c>
      <c r="I86" s="191" t="s">
        <v>127</v>
      </c>
      <c r="J86" s="191" t="s">
        <v>114</v>
      </c>
      <c r="K86" s="192" t="s">
        <v>128</v>
      </c>
      <c r="L86" s="193"/>
      <c r="M86" s="95" t="s">
        <v>19</v>
      </c>
      <c r="N86" s="96" t="s">
        <v>42</v>
      </c>
      <c r="O86" s="96" t="s">
        <v>129</v>
      </c>
      <c r="P86" s="96" t="s">
        <v>130</v>
      </c>
      <c r="Q86" s="96" t="s">
        <v>131</v>
      </c>
      <c r="R86" s="96" t="s">
        <v>132</v>
      </c>
      <c r="S86" s="96" t="s">
        <v>133</v>
      </c>
      <c r="T86" s="97" t="s">
        <v>134</v>
      </c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</row>
    <row r="87" s="2" customFormat="1" ht="22.8" customHeight="1">
      <c r="A87" s="41"/>
      <c r="B87" s="42"/>
      <c r="C87" s="102" t="s">
        <v>135</v>
      </c>
      <c r="D87" s="43"/>
      <c r="E87" s="43"/>
      <c r="F87" s="43"/>
      <c r="G87" s="43"/>
      <c r="H87" s="43"/>
      <c r="I87" s="43"/>
      <c r="J87" s="194">
        <f>BK87</f>
        <v>0</v>
      </c>
      <c r="K87" s="43"/>
      <c r="L87" s="47"/>
      <c r="M87" s="98"/>
      <c r="N87" s="195"/>
      <c r="O87" s="99"/>
      <c r="P87" s="196">
        <f>P88</f>
        <v>0</v>
      </c>
      <c r="Q87" s="99"/>
      <c r="R87" s="196">
        <f>R88</f>
        <v>4.9727534900000006</v>
      </c>
      <c r="S87" s="99"/>
      <c r="T87" s="197">
        <f>T88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71</v>
      </c>
      <c r="AU87" s="20" t="s">
        <v>115</v>
      </c>
      <c r="BK87" s="198">
        <f>BK88</f>
        <v>0</v>
      </c>
    </row>
    <row r="88" s="12" customFormat="1" ht="25.92" customHeight="1">
      <c r="A88" s="12"/>
      <c r="B88" s="199"/>
      <c r="C88" s="200"/>
      <c r="D88" s="201" t="s">
        <v>71</v>
      </c>
      <c r="E88" s="202" t="s">
        <v>136</v>
      </c>
      <c r="F88" s="202" t="s">
        <v>137</v>
      </c>
      <c r="G88" s="200"/>
      <c r="H88" s="200"/>
      <c r="I88" s="203"/>
      <c r="J88" s="204">
        <f>BK88</f>
        <v>0</v>
      </c>
      <c r="K88" s="200"/>
      <c r="L88" s="205"/>
      <c r="M88" s="206"/>
      <c r="N88" s="207"/>
      <c r="O88" s="207"/>
      <c r="P88" s="208">
        <f>P89+P189+P194+P209+P238+P268+P275</f>
        <v>0</v>
      </c>
      <c r="Q88" s="207"/>
      <c r="R88" s="208">
        <f>R89+R189+R194+R209+R238+R268+R275</f>
        <v>4.9727534900000006</v>
      </c>
      <c r="S88" s="207"/>
      <c r="T88" s="209">
        <f>T89+T189+T194+T209+T238+T268+T275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0" t="s">
        <v>79</v>
      </c>
      <c r="AT88" s="211" t="s">
        <v>71</v>
      </c>
      <c r="AU88" s="211" t="s">
        <v>72</v>
      </c>
      <c r="AY88" s="210" t="s">
        <v>138</v>
      </c>
      <c r="BK88" s="212">
        <f>BK89+BK189+BK194+BK209+BK238+BK268+BK275</f>
        <v>0</v>
      </c>
    </row>
    <row r="89" s="12" customFormat="1" ht="22.8" customHeight="1">
      <c r="A89" s="12"/>
      <c r="B89" s="199"/>
      <c r="C89" s="200"/>
      <c r="D89" s="201" t="s">
        <v>71</v>
      </c>
      <c r="E89" s="213" t="s">
        <v>79</v>
      </c>
      <c r="F89" s="213" t="s">
        <v>139</v>
      </c>
      <c r="G89" s="200"/>
      <c r="H89" s="200"/>
      <c r="I89" s="203"/>
      <c r="J89" s="214">
        <f>BK89</f>
        <v>0</v>
      </c>
      <c r="K89" s="200"/>
      <c r="L89" s="205"/>
      <c r="M89" s="206"/>
      <c r="N89" s="207"/>
      <c r="O89" s="207"/>
      <c r="P89" s="208">
        <f>SUM(P90:P188)</f>
        <v>0</v>
      </c>
      <c r="Q89" s="207"/>
      <c r="R89" s="208">
        <f>SUM(R90:R188)</f>
        <v>0.011520000000000001</v>
      </c>
      <c r="S89" s="207"/>
      <c r="T89" s="209">
        <f>SUM(T90:T188)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79</v>
      </c>
      <c r="AT89" s="211" t="s">
        <v>71</v>
      </c>
      <c r="AU89" s="211" t="s">
        <v>79</v>
      </c>
      <c r="AY89" s="210" t="s">
        <v>138</v>
      </c>
      <c r="BK89" s="212">
        <f>SUM(BK90:BK188)</f>
        <v>0</v>
      </c>
    </row>
    <row r="90" s="2" customFormat="1" ht="33" customHeight="1">
      <c r="A90" s="41"/>
      <c r="B90" s="42"/>
      <c r="C90" s="215" t="s">
        <v>79</v>
      </c>
      <c r="D90" s="215" t="s">
        <v>140</v>
      </c>
      <c r="E90" s="216" t="s">
        <v>883</v>
      </c>
      <c r="F90" s="217" t="s">
        <v>884</v>
      </c>
      <c r="G90" s="218" t="s">
        <v>231</v>
      </c>
      <c r="H90" s="219">
        <v>64.799999999999997</v>
      </c>
      <c r="I90" s="220"/>
      <c r="J90" s="221">
        <f>ROUND(I90*H90,2)</f>
        <v>0</v>
      </c>
      <c r="K90" s="217" t="s">
        <v>144</v>
      </c>
      <c r="L90" s="47"/>
      <c r="M90" s="222" t="s">
        <v>19</v>
      </c>
      <c r="N90" s="223" t="s">
        <v>43</v>
      </c>
      <c r="O90" s="87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6" t="s">
        <v>145</v>
      </c>
      <c r="AT90" s="226" t="s">
        <v>140</v>
      </c>
      <c r="AU90" s="226" t="s">
        <v>81</v>
      </c>
      <c r="AY90" s="20" t="s">
        <v>138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20" t="s">
        <v>79</v>
      </c>
      <c r="BK90" s="227">
        <f>ROUND(I90*H90,2)</f>
        <v>0</v>
      </c>
      <c r="BL90" s="20" t="s">
        <v>145</v>
      </c>
      <c r="BM90" s="226" t="s">
        <v>885</v>
      </c>
    </row>
    <row r="91" s="2" customFormat="1">
      <c r="A91" s="41"/>
      <c r="B91" s="42"/>
      <c r="C91" s="43"/>
      <c r="D91" s="228" t="s">
        <v>147</v>
      </c>
      <c r="E91" s="43"/>
      <c r="F91" s="229" t="s">
        <v>886</v>
      </c>
      <c r="G91" s="43"/>
      <c r="H91" s="43"/>
      <c r="I91" s="230"/>
      <c r="J91" s="43"/>
      <c r="K91" s="43"/>
      <c r="L91" s="47"/>
      <c r="M91" s="231"/>
      <c r="N91" s="232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147</v>
      </c>
      <c r="AU91" s="20" t="s">
        <v>81</v>
      </c>
    </row>
    <row r="92" s="2" customFormat="1">
      <c r="A92" s="41"/>
      <c r="B92" s="42"/>
      <c r="C92" s="43"/>
      <c r="D92" s="235" t="s">
        <v>164</v>
      </c>
      <c r="E92" s="43"/>
      <c r="F92" s="255" t="s">
        <v>887</v>
      </c>
      <c r="G92" s="43"/>
      <c r="H92" s="43"/>
      <c r="I92" s="230"/>
      <c r="J92" s="43"/>
      <c r="K92" s="43"/>
      <c r="L92" s="47"/>
      <c r="M92" s="231"/>
      <c r="N92" s="232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164</v>
      </c>
      <c r="AU92" s="20" t="s">
        <v>81</v>
      </c>
    </row>
    <row r="93" s="13" customFormat="1">
      <c r="A93" s="13"/>
      <c r="B93" s="233"/>
      <c r="C93" s="234"/>
      <c r="D93" s="235" t="s">
        <v>149</v>
      </c>
      <c r="E93" s="236" t="s">
        <v>19</v>
      </c>
      <c r="F93" s="237" t="s">
        <v>888</v>
      </c>
      <c r="G93" s="234"/>
      <c r="H93" s="236" t="s">
        <v>19</v>
      </c>
      <c r="I93" s="238"/>
      <c r="J93" s="234"/>
      <c r="K93" s="234"/>
      <c r="L93" s="239"/>
      <c r="M93" s="240"/>
      <c r="N93" s="241"/>
      <c r="O93" s="241"/>
      <c r="P93" s="241"/>
      <c r="Q93" s="241"/>
      <c r="R93" s="241"/>
      <c r="S93" s="241"/>
      <c r="T93" s="24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3" t="s">
        <v>149</v>
      </c>
      <c r="AU93" s="243" t="s">
        <v>81</v>
      </c>
      <c r="AV93" s="13" t="s">
        <v>79</v>
      </c>
      <c r="AW93" s="13" t="s">
        <v>33</v>
      </c>
      <c r="AX93" s="13" t="s">
        <v>72</v>
      </c>
      <c r="AY93" s="243" t="s">
        <v>138</v>
      </c>
    </row>
    <row r="94" s="14" customFormat="1">
      <c r="A94" s="14"/>
      <c r="B94" s="244"/>
      <c r="C94" s="245"/>
      <c r="D94" s="235" t="s">
        <v>149</v>
      </c>
      <c r="E94" s="246" t="s">
        <v>19</v>
      </c>
      <c r="F94" s="247" t="s">
        <v>889</v>
      </c>
      <c r="G94" s="245"/>
      <c r="H94" s="248">
        <v>81</v>
      </c>
      <c r="I94" s="249"/>
      <c r="J94" s="245"/>
      <c r="K94" s="245"/>
      <c r="L94" s="250"/>
      <c r="M94" s="251"/>
      <c r="N94" s="252"/>
      <c r="O94" s="252"/>
      <c r="P94" s="252"/>
      <c r="Q94" s="252"/>
      <c r="R94" s="252"/>
      <c r="S94" s="252"/>
      <c r="T94" s="25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4" t="s">
        <v>149</v>
      </c>
      <c r="AU94" s="254" t="s">
        <v>81</v>
      </c>
      <c r="AV94" s="14" t="s">
        <v>81</v>
      </c>
      <c r="AW94" s="14" t="s">
        <v>33</v>
      </c>
      <c r="AX94" s="14" t="s">
        <v>79</v>
      </c>
      <c r="AY94" s="254" t="s">
        <v>138</v>
      </c>
    </row>
    <row r="95" s="14" customFormat="1">
      <c r="A95" s="14"/>
      <c r="B95" s="244"/>
      <c r="C95" s="245"/>
      <c r="D95" s="235" t="s">
        <v>149</v>
      </c>
      <c r="E95" s="245"/>
      <c r="F95" s="247" t="s">
        <v>890</v>
      </c>
      <c r="G95" s="245"/>
      <c r="H95" s="248">
        <v>64.799999999999997</v>
      </c>
      <c r="I95" s="249"/>
      <c r="J95" s="245"/>
      <c r="K95" s="245"/>
      <c r="L95" s="250"/>
      <c r="M95" s="251"/>
      <c r="N95" s="252"/>
      <c r="O95" s="252"/>
      <c r="P95" s="252"/>
      <c r="Q95" s="252"/>
      <c r="R95" s="252"/>
      <c r="S95" s="252"/>
      <c r="T95" s="25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4" t="s">
        <v>149</v>
      </c>
      <c r="AU95" s="254" t="s">
        <v>81</v>
      </c>
      <c r="AV95" s="14" t="s">
        <v>81</v>
      </c>
      <c r="AW95" s="14" t="s">
        <v>4</v>
      </c>
      <c r="AX95" s="14" t="s">
        <v>79</v>
      </c>
      <c r="AY95" s="254" t="s">
        <v>138</v>
      </c>
    </row>
    <row r="96" s="2" customFormat="1" ht="33" customHeight="1">
      <c r="A96" s="41"/>
      <c r="B96" s="42"/>
      <c r="C96" s="215" t="s">
        <v>81</v>
      </c>
      <c r="D96" s="215" t="s">
        <v>140</v>
      </c>
      <c r="E96" s="216" t="s">
        <v>891</v>
      </c>
      <c r="F96" s="217" t="s">
        <v>892</v>
      </c>
      <c r="G96" s="218" t="s">
        <v>231</v>
      </c>
      <c r="H96" s="219">
        <v>16.199999999999999</v>
      </c>
      <c r="I96" s="220"/>
      <c r="J96" s="221">
        <f>ROUND(I96*H96,2)</f>
        <v>0</v>
      </c>
      <c r="K96" s="217" t="s">
        <v>144</v>
      </c>
      <c r="L96" s="47"/>
      <c r="M96" s="222" t="s">
        <v>19</v>
      </c>
      <c r="N96" s="223" t="s">
        <v>43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145</v>
      </c>
      <c r="AT96" s="226" t="s">
        <v>140</v>
      </c>
      <c r="AU96" s="226" t="s">
        <v>81</v>
      </c>
      <c r="AY96" s="20" t="s">
        <v>138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20" t="s">
        <v>79</v>
      </c>
      <c r="BK96" s="227">
        <f>ROUND(I96*H96,2)</f>
        <v>0</v>
      </c>
      <c r="BL96" s="20" t="s">
        <v>145</v>
      </c>
      <c r="BM96" s="226" t="s">
        <v>893</v>
      </c>
    </row>
    <row r="97" s="2" customFormat="1">
      <c r="A97" s="41"/>
      <c r="B97" s="42"/>
      <c r="C97" s="43"/>
      <c r="D97" s="228" t="s">
        <v>147</v>
      </c>
      <c r="E97" s="43"/>
      <c r="F97" s="229" t="s">
        <v>894</v>
      </c>
      <c r="G97" s="43"/>
      <c r="H97" s="43"/>
      <c r="I97" s="230"/>
      <c r="J97" s="43"/>
      <c r="K97" s="43"/>
      <c r="L97" s="47"/>
      <c r="M97" s="231"/>
      <c r="N97" s="232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147</v>
      </c>
      <c r="AU97" s="20" t="s">
        <v>81</v>
      </c>
    </row>
    <row r="98" s="2" customFormat="1">
      <c r="A98" s="41"/>
      <c r="B98" s="42"/>
      <c r="C98" s="43"/>
      <c r="D98" s="235" t="s">
        <v>164</v>
      </c>
      <c r="E98" s="43"/>
      <c r="F98" s="255" t="s">
        <v>895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164</v>
      </c>
      <c r="AU98" s="20" t="s">
        <v>81</v>
      </c>
    </row>
    <row r="99" s="13" customFormat="1">
      <c r="A99" s="13"/>
      <c r="B99" s="233"/>
      <c r="C99" s="234"/>
      <c r="D99" s="235" t="s">
        <v>149</v>
      </c>
      <c r="E99" s="236" t="s">
        <v>19</v>
      </c>
      <c r="F99" s="237" t="s">
        <v>888</v>
      </c>
      <c r="G99" s="234"/>
      <c r="H99" s="236" t="s">
        <v>19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149</v>
      </c>
      <c r="AU99" s="243" t="s">
        <v>81</v>
      </c>
      <c r="AV99" s="13" t="s">
        <v>79</v>
      </c>
      <c r="AW99" s="13" t="s">
        <v>33</v>
      </c>
      <c r="AX99" s="13" t="s">
        <v>72</v>
      </c>
      <c r="AY99" s="243" t="s">
        <v>138</v>
      </c>
    </row>
    <row r="100" s="14" customFormat="1">
      <c r="A100" s="14"/>
      <c r="B100" s="244"/>
      <c r="C100" s="245"/>
      <c r="D100" s="235" t="s">
        <v>149</v>
      </c>
      <c r="E100" s="246" t="s">
        <v>19</v>
      </c>
      <c r="F100" s="247" t="s">
        <v>889</v>
      </c>
      <c r="G100" s="245"/>
      <c r="H100" s="248">
        <v>81</v>
      </c>
      <c r="I100" s="249"/>
      <c r="J100" s="245"/>
      <c r="K100" s="245"/>
      <c r="L100" s="250"/>
      <c r="M100" s="251"/>
      <c r="N100" s="252"/>
      <c r="O100" s="252"/>
      <c r="P100" s="252"/>
      <c r="Q100" s="252"/>
      <c r="R100" s="252"/>
      <c r="S100" s="252"/>
      <c r="T100" s="25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4" t="s">
        <v>149</v>
      </c>
      <c r="AU100" s="254" t="s">
        <v>81</v>
      </c>
      <c r="AV100" s="14" t="s">
        <v>81</v>
      </c>
      <c r="AW100" s="14" t="s">
        <v>33</v>
      </c>
      <c r="AX100" s="14" t="s">
        <v>79</v>
      </c>
      <c r="AY100" s="254" t="s">
        <v>138</v>
      </c>
    </row>
    <row r="101" s="14" customFormat="1">
      <c r="A101" s="14"/>
      <c r="B101" s="244"/>
      <c r="C101" s="245"/>
      <c r="D101" s="235" t="s">
        <v>149</v>
      </c>
      <c r="E101" s="245"/>
      <c r="F101" s="247" t="s">
        <v>896</v>
      </c>
      <c r="G101" s="245"/>
      <c r="H101" s="248">
        <v>16.199999999999999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149</v>
      </c>
      <c r="AU101" s="254" t="s">
        <v>81</v>
      </c>
      <c r="AV101" s="14" t="s">
        <v>81</v>
      </c>
      <c r="AW101" s="14" t="s">
        <v>4</v>
      </c>
      <c r="AX101" s="14" t="s">
        <v>79</v>
      </c>
      <c r="AY101" s="254" t="s">
        <v>138</v>
      </c>
    </row>
    <row r="102" s="2" customFormat="1" ht="37.8" customHeight="1">
      <c r="A102" s="41"/>
      <c r="B102" s="42"/>
      <c r="C102" s="215" t="s">
        <v>158</v>
      </c>
      <c r="D102" s="215" t="s">
        <v>140</v>
      </c>
      <c r="E102" s="216" t="s">
        <v>618</v>
      </c>
      <c r="F102" s="217" t="s">
        <v>619</v>
      </c>
      <c r="G102" s="218" t="s">
        <v>231</v>
      </c>
      <c r="H102" s="219">
        <v>6.75</v>
      </c>
      <c r="I102" s="220"/>
      <c r="J102" s="221">
        <f>ROUND(I102*H102,2)</f>
        <v>0</v>
      </c>
      <c r="K102" s="217" t="s">
        <v>144</v>
      </c>
      <c r="L102" s="47"/>
      <c r="M102" s="222" t="s">
        <v>19</v>
      </c>
      <c r="N102" s="223" t="s">
        <v>43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145</v>
      </c>
      <c r="AT102" s="226" t="s">
        <v>140</v>
      </c>
      <c r="AU102" s="226" t="s">
        <v>81</v>
      </c>
      <c r="AY102" s="20" t="s">
        <v>138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145</v>
      </c>
      <c r="BM102" s="226" t="s">
        <v>897</v>
      </c>
    </row>
    <row r="103" s="2" customFormat="1">
      <c r="A103" s="41"/>
      <c r="B103" s="42"/>
      <c r="C103" s="43"/>
      <c r="D103" s="228" t="s">
        <v>147</v>
      </c>
      <c r="E103" s="43"/>
      <c r="F103" s="229" t="s">
        <v>621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147</v>
      </c>
      <c r="AU103" s="20" t="s">
        <v>81</v>
      </c>
    </row>
    <row r="104" s="2" customFormat="1">
      <c r="A104" s="41"/>
      <c r="B104" s="42"/>
      <c r="C104" s="43"/>
      <c r="D104" s="235" t="s">
        <v>164</v>
      </c>
      <c r="E104" s="43"/>
      <c r="F104" s="255" t="s">
        <v>898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164</v>
      </c>
      <c r="AU104" s="20" t="s">
        <v>81</v>
      </c>
    </row>
    <row r="105" s="13" customFormat="1">
      <c r="A105" s="13"/>
      <c r="B105" s="233"/>
      <c r="C105" s="234"/>
      <c r="D105" s="235" t="s">
        <v>149</v>
      </c>
      <c r="E105" s="236" t="s">
        <v>19</v>
      </c>
      <c r="F105" s="237" t="s">
        <v>899</v>
      </c>
      <c r="G105" s="234"/>
      <c r="H105" s="236" t="s">
        <v>19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149</v>
      </c>
      <c r="AU105" s="243" t="s">
        <v>81</v>
      </c>
      <c r="AV105" s="13" t="s">
        <v>79</v>
      </c>
      <c r="AW105" s="13" t="s">
        <v>33</v>
      </c>
      <c r="AX105" s="13" t="s">
        <v>72</v>
      </c>
      <c r="AY105" s="243" t="s">
        <v>138</v>
      </c>
    </row>
    <row r="106" s="14" customFormat="1">
      <c r="A106" s="14"/>
      <c r="B106" s="244"/>
      <c r="C106" s="245"/>
      <c r="D106" s="235" t="s">
        <v>149</v>
      </c>
      <c r="E106" s="246" t="s">
        <v>19</v>
      </c>
      <c r="F106" s="247" t="s">
        <v>900</v>
      </c>
      <c r="G106" s="245"/>
      <c r="H106" s="248">
        <v>3.375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149</v>
      </c>
      <c r="AU106" s="254" t="s">
        <v>81</v>
      </c>
      <c r="AV106" s="14" t="s">
        <v>81</v>
      </c>
      <c r="AW106" s="14" t="s">
        <v>33</v>
      </c>
      <c r="AX106" s="14" t="s">
        <v>72</v>
      </c>
      <c r="AY106" s="254" t="s">
        <v>138</v>
      </c>
    </row>
    <row r="107" s="14" customFormat="1">
      <c r="A107" s="14"/>
      <c r="B107" s="244"/>
      <c r="C107" s="245"/>
      <c r="D107" s="235" t="s">
        <v>149</v>
      </c>
      <c r="E107" s="246" t="s">
        <v>19</v>
      </c>
      <c r="F107" s="247" t="s">
        <v>901</v>
      </c>
      <c r="G107" s="245"/>
      <c r="H107" s="248">
        <v>3.375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149</v>
      </c>
      <c r="AU107" s="254" t="s">
        <v>81</v>
      </c>
      <c r="AV107" s="14" t="s">
        <v>81</v>
      </c>
      <c r="AW107" s="14" t="s">
        <v>33</v>
      </c>
      <c r="AX107" s="14" t="s">
        <v>72</v>
      </c>
      <c r="AY107" s="254" t="s">
        <v>138</v>
      </c>
    </row>
    <row r="108" s="15" customFormat="1">
      <c r="A108" s="15"/>
      <c r="B108" s="256"/>
      <c r="C108" s="257"/>
      <c r="D108" s="235" t="s">
        <v>149</v>
      </c>
      <c r="E108" s="258" t="s">
        <v>19</v>
      </c>
      <c r="F108" s="259" t="s">
        <v>193</v>
      </c>
      <c r="G108" s="257"/>
      <c r="H108" s="260">
        <v>6.75</v>
      </c>
      <c r="I108" s="261"/>
      <c r="J108" s="257"/>
      <c r="K108" s="257"/>
      <c r="L108" s="262"/>
      <c r="M108" s="263"/>
      <c r="N108" s="264"/>
      <c r="O108" s="264"/>
      <c r="P108" s="264"/>
      <c r="Q108" s="264"/>
      <c r="R108" s="264"/>
      <c r="S108" s="264"/>
      <c r="T108" s="26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6" t="s">
        <v>149</v>
      </c>
      <c r="AU108" s="266" t="s">
        <v>81</v>
      </c>
      <c r="AV108" s="15" t="s">
        <v>145</v>
      </c>
      <c r="AW108" s="15" t="s">
        <v>33</v>
      </c>
      <c r="AX108" s="15" t="s">
        <v>79</v>
      </c>
      <c r="AY108" s="266" t="s">
        <v>138</v>
      </c>
    </row>
    <row r="109" s="2" customFormat="1" ht="44.25" customHeight="1">
      <c r="A109" s="41"/>
      <c r="B109" s="42"/>
      <c r="C109" s="215" t="s">
        <v>145</v>
      </c>
      <c r="D109" s="215" t="s">
        <v>140</v>
      </c>
      <c r="E109" s="216" t="s">
        <v>237</v>
      </c>
      <c r="F109" s="217" t="s">
        <v>238</v>
      </c>
      <c r="G109" s="218" t="s">
        <v>231</v>
      </c>
      <c r="H109" s="219">
        <v>25.824000000000002</v>
      </c>
      <c r="I109" s="220"/>
      <c r="J109" s="221">
        <f>ROUND(I109*H109,2)</f>
        <v>0</v>
      </c>
      <c r="K109" s="217" t="s">
        <v>144</v>
      </c>
      <c r="L109" s="47"/>
      <c r="M109" s="222" t="s">
        <v>19</v>
      </c>
      <c r="N109" s="223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145</v>
      </c>
      <c r="AT109" s="226" t="s">
        <v>140</v>
      </c>
      <c r="AU109" s="226" t="s">
        <v>81</v>
      </c>
      <c r="AY109" s="20" t="s">
        <v>138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145</v>
      </c>
      <c r="BM109" s="226" t="s">
        <v>902</v>
      </c>
    </row>
    <row r="110" s="2" customFormat="1">
      <c r="A110" s="41"/>
      <c r="B110" s="42"/>
      <c r="C110" s="43"/>
      <c r="D110" s="228" t="s">
        <v>147</v>
      </c>
      <c r="E110" s="43"/>
      <c r="F110" s="229" t="s">
        <v>240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147</v>
      </c>
      <c r="AU110" s="20" t="s">
        <v>81</v>
      </c>
    </row>
    <row r="111" s="13" customFormat="1">
      <c r="A111" s="13"/>
      <c r="B111" s="233"/>
      <c r="C111" s="234"/>
      <c r="D111" s="235" t="s">
        <v>149</v>
      </c>
      <c r="E111" s="236" t="s">
        <v>19</v>
      </c>
      <c r="F111" s="237" t="s">
        <v>903</v>
      </c>
      <c r="G111" s="234"/>
      <c r="H111" s="236" t="s">
        <v>19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149</v>
      </c>
      <c r="AU111" s="243" t="s">
        <v>81</v>
      </c>
      <c r="AV111" s="13" t="s">
        <v>79</v>
      </c>
      <c r="AW111" s="13" t="s">
        <v>33</v>
      </c>
      <c r="AX111" s="13" t="s">
        <v>72</v>
      </c>
      <c r="AY111" s="243" t="s">
        <v>138</v>
      </c>
    </row>
    <row r="112" s="14" customFormat="1">
      <c r="A112" s="14"/>
      <c r="B112" s="244"/>
      <c r="C112" s="245"/>
      <c r="D112" s="235" t="s">
        <v>149</v>
      </c>
      <c r="E112" s="246" t="s">
        <v>19</v>
      </c>
      <c r="F112" s="247" t="s">
        <v>904</v>
      </c>
      <c r="G112" s="245"/>
      <c r="H112" s="248">
        <v>11.52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4" t="s">
        <v>149</v>
      </c>
      <c r="AU112" s="254" t="s">
        <v>81</v>
      </c>
      <c r="AV112" s="14" t="s">
        <v>81</v>
      </c>
      <c r="AW112" s="14" t="s">
        <v>33</v>
      </c>
      <c r="AX112" s="14" t="s">
        <v>72</v>
      </c>
      <c r="AY112" s="254" t="s">
        <v>138</v>
      </c>
    </row>
    <row r="113" s="14" customFormat="1">
      <c r="A113" s="14"/>
      <c r="B113" s="244"/>
      <c r="C113" s="245"/>
      <c r="D113" s="235" t="s">
        <v>149</v>
      </c>
      <c r="E113" s="246" t="s">
        <v>19</v>
      </c>
      <c r="F113" s="247" t="s">
        <v>905</v>
      </c>
      <c r="G113" s="245"/>
      <c r="H113" s="248">
        <v>4.5439999999999996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149</v>
      </c>
      <c r="AU113" s="254" t="s">
        <v>81</v>
      </c>
      <c r="AV113" s="14" t="s">
        <v>81</v>
      </c>
      <c r="AW113" s="14" t="s">
        <v>33</v>
      </c>
      <c r="AX113" s="14" t="s">
        <v>72</v>
      </c>
      <c r="AY113" s="254" t="s">
        <v>138</v>
      </c>
    </row>
    <row r="114" s="14" customFormat="1">
      <c r="A114" s="14"/>
      <c r="B114" s="244"/>
      <c r="C114" s="245"/>
      <c r="D114" s="235" t="s">
        <v>149</v>
      </c>
      <c r="E114" s="246" t="s">
        <v>19</v>
      </c>
      <c r="F114" s="247" t="s">
        <v>906</v>
      </c>
      <c r="G114" s="245"/>
      <c r="H114" s="248">
        <v>2.5600000000000001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149</v>
      </c>
      <c r="AU114" s="254" t="s">
        <v>81</v>
      </c>
      <c r="AV114" s="14" t="s">
        <v>81</v>
      </c>
      <c r="AW114" s="14" t="s">
        <v>33</v>
      </c>
      <c r="AX114" s="14" t="s">
        <v>72</v>
      </c>
      <c r="AY114" s="254" t="s">
        <v>138</v>
      </c>
    </row>
    <row r="115" s="14" customFormat="1">
      <c r="A115" s="14"/>
      <c r="B115" s="244"/>
      <c r="C115" s="245"/>
      <c r="D115" s="235" t="s">
        <v>149</v>
      </c>
      <c r="E115" s="246" t="s">
        <v>19</v>
      </c>
      <c r="F115" s="247" t="s">
        <v>907</v>
      </c>
      <c r="G115" s="245"/>
      <c r="H115" s="248">
        <v>7.2000000000000002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149</v>
      </c>
      <c r="AU115" s="254" t="s">
        <v>81</v>
      </c>
      <c r="AV115" s="14" t="s">
        <v>81</v>
      </c>
      <c r="AW115" s="14" t="s">
        <v>33</v>
      </c>
      <c r="AX115" s="14" t="s">
        <v>72</v>
      </c>
      <c r="AY115" s="254" t="s">
        <v>138</v>
      </c>
    </row>
    <row r="116" s="15" customFormat="1">
      <c r="A116" s="15"/>
      <c r="B116" s="256"/>
      <c r="C116" s="257"/>
      <c r="D116" s="235" t="s">
        <v>149</v>
      </c>
      <c r="E116" s="258" t="s">
        <v>19</v>
      </c>
      <c r="F116" s="259" t="s">
        <v>193</v>
      </c>
      <c r="G116" s="257"/>
      <c r="H116" s="260">
        <v>25.824000000000002</v>
      </c>
      <c r="I116" s="261"/>
      <c r="J116" s="257"/>
      <c r="K116" s="257"/>
      <c r="L116" s="262"/>
      <c r="M116" s="263"/>
      <c r="N116" s="264"/>
      <c r="O116" s="264"/>
      <c r="P116" s="264"/>
      <c r="Q116" s="264"/>
      <c r="R116" s="264"/>
      <c r="S116" s="264"/>
      <c r="T116" s="26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6" t="s">
        <v>149</v>
      </c>
      <c r="AU116" s="266" t="s">
        <v>81</v>
      </c>
      <c r="AV116" s="15" t="s">
        <v>145</v>
      </c>
      <c r="AW116" s="15" t="s">
        <v>33</v>
      </c>
      <c r="AX116" s="15" t="s">
        <v>79</v>
      </c>
      <c r="AY116" s="266" t="s">
        <v>138</v>
      </c>
    </row>
    <row r="117" s="2" customFormat="1" ht="37.8" customHeight="1">
      <c r="A117" s="41"/>
      <c r="B117" s="42"/>
      <c r="C117" s="215" t="s">
        <v>170</v>
      </c>
      <c r="D117" s="215" t="s">
        <v>140</v>
      </c>
      <c r="E117" s="216" t="s">
        <v>908</v>
      </c>
      <c r="F117" s="217" t="s">
        <v>909</v>
      </c>
      <c r="G117" s="218" t="s">
        <v>143</v>
      </c>
      <c r="H117" s="219">
        <v>18</v>
      </c>
      <c r="I117" s="220"/>
      <c r="J117" s="221">
        <f>ROUND(I117*H117,2)</f>
        <v>0</v>
      </c>
      <c r="K117" s="217" t="s">
        <v>144</v>
      </c>
      <c r="L117" s="47"/>
      <c r="M117" s="222" t="s">
        <v>19</v>
      </c>
      <c r="N117" s="223" t="s">
        <v>43</v>
      </c>
      <c r="O117" s="87"/>
      <c r="P117" s="224">
        <f>O117*H117</f>
        <v>0</v>
      </c>
      <c r="Q117" s="224">
        <v>0.00064000000000000005</v>
      </c>
      <c r="R117" s="224">
        <f>Q117*H117</f>
        <v>0.011520000000000001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145</v>
      </c>
      <c r="AT117" s="226" t="s">
        <v>140</v>
      </c>
      <c r="AU117" s="226" t="s">
        <v>81</v>
      </c>
      <c r="AY117" s="20" t="s">
        <v>138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145</v>
      </c>
      <c r="BM117" s="226" t="s">
        <v>910</v>
      </c>
    </row>
    <row r="118" s="2" customFormat="1">
      <c r="A118" s="41"/>
      <c r="B118" s="42"/>
      <c r="C118" s="43"/>
      <c r="D118" s="228" t="s">
        <v>147</v>
      </c>
      <c r="E118" s="43"/>
      <c r="F118" s="229" t="s">
        <v>911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147</v>
      </c>
      <c r="AU118" s="20" t="s">
        <v>81</v>
      </c>
    </row>
    <row r="119" s="13" customFormat="1">
      <c r="A119" s="13"/>
      <c r="B119" s="233"/>
      <c r="C119" s="234"/>
      <c r="D119" s="235" t="s">
        <v>149</v>
      </c>
      <c r="E119" s="236" t="s">
        <v>19</v>
      </c>
      <c r="F119" s="237" t="s">
        <v>888</v>
      </c>
      <c r="G119" s="234"/>
      <c r="H119" s="236" t="s">
        <v>19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149</v>
      </c>
      <c r="AU119" s="243" t="s">
        <v>81</v>
      </c>
      <c r="AV119" s="13" t="s">
        <v>79</v>
      </c>
      <c r="AW119" s="13" t="s">
        <v>33</v>
      </c>
      <c r="AX119" s="13" t="s">
        <v>72</v>
      </c>
      <c r="AY119" s="243" t="s">
        <v>138</v>
      </c>
    </row>
    <row r="120" s="14" customFormat="1">
      <c r="A120" s="14"/>
      <c r="B120" s="244"/>
      <c r="C120" s="245"/>
      <c r="D120" s="235" t="s">
        <v>149</v>
      </c>
      <c r="E120" s="246" t="s">
        <v>19</v>
      </c>
      <c r="F120" s="247" t="s">
        <v>912</v>
      </c>
      <c r="G120" s="245"/>
      <c r="H120" s="248">
        <v>18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4" t="s">
        <v>149</v>
      </c>
      <c r="AU120" s="254" t="s">
        <v>81</v>
      </c>
      <c r="AV120" s="14" t="s">
        <v>81</v>
      </c>
      <c r="AW120" s="14" t="s">
        <v>33</v>
      </c>
      <c r="AX120" s="14" t="s">
        <v>79</v>
      </c>
      <c r="AY120" s="254" t="s">
        <v>138</v>
      </c>
    </row>
    <row r="121" s="2" customFormat="1" ht="37.8" customHeight="1">
      <c r="A121" s="41"/>
      <c r="B121" s="42"/>
      <c r="C121" s="215" t="s">
        <v>175</v>
      </c>
      <c r="D121" s="215" t="s">
        <v>140</v>
      </c>
      <c r="E121" s="216" t="s">
        <v>913</v>
      </c>
      <c r="F121" s="217" t="s">
        <v>914</v>
      </c>
      <c r="G121" s="218" t="s">
        <v>143</v>
      </c>
      <c r="H121" s="219">
        <v>18</v>
      </c>
      <c r="I121" s="220"/>
      <c r="J121" s="221">
        <f>ROUND(I121*H121,2)</f>
        <v>0</v>
      </c>
      <c r="K121" s="217" t="s">
        <v>144</v>
      </c>
      <c r="L121" s="47"/>
      <c r="M121" s="222" t="s">
        <v>19</v>
      </c>
      <c r="N121" s="223" t="s">
        <v>43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145</v>
      </c>
      <c r="AT121" s="226" t="s">
        <v>140</v>
      </c>
      <c r="AU121" s="226" t="s">
        <v>81</v>
      </c>
      <c r="AY121" s="20" t="s">
        <v>138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145</v>
      </c>
      <c r="BM121" s="226" t="s">
        <v>915</v>
      </c>
    </row>
    <row r="122" s="2" customFormat="1">
      <c r="A122" s="41"/>
      <c r="B122" s="42"/>
      <c r="C122" s="43"/>
      <c r="D122" s="228" t="s">
        <v>147</v>
      </c>
      <c r="E122" s="43"/>
      <c r="F122" s="229" t="s">
        <v>916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147</v>
      </c>
      <c r="AU122" s="20" t="s">
        <v>81</v>
      </c>
    </row>
    <row r="123" s="2" customFormat="1" ht="62.7" customHeight="1">
      <c r="A123" s="41"/>
      <c r="B123" s="42"/>
      <c r="C123" s="215" t="s">
        <v>180</v>
      </c>
      <c r="D123" s="215" t="s">
        <v>140</v>
      </c>
      <c r="E123" s="216" t="s">
        <v>285</v>
      </c>
      <c r="F123" s="217" t="s">
        <v>286</v>
      </c>
      <c r="G123" s="218" t="s">
        <v>231</v>
      </c>
      <c r="H123" s="219">
        <v>113.574</v>
      </c>
      <c r="I123" s="220"/>
      <c r="J123" s="221">
        <f>ROUND(I123*H123,2)</f>
        <v>0</v>
      </c>
      <c r="K123" s="217" t="s">
        <v>144</v>
      </c>
      <c r="L123" s="47"/>
      <c r="M123" s="222" t="s">
        <v>19</v>
      </c>
      <c r="N123" s="223" t="s">
        <v>43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145</v>
      </c>
      <c r="AT123" s="226" t="s">
        <v>140</v>
      </c>
      <c r="AU123" s="226" t="s">
        <v>81</v>
      </c>
      <c r="AY123" s="20" t="s">
        <v>138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79</v>
      </c>
      <c r="BK123" s="227">
        <f>ROUND(I123*H123,2)</f>
        <v>0</v>
      </c>
      <c r="BL123" s="20" t="s">
        <v>145</v>
      </c>
      <c r="BM123" s="226" t="s">
        <v>917</v>
      </c>
    </row>
    <row r="124" s="2" customFormat="1">
      <c r="A124" s="41"/>
      <c r="B124" s="42"/>
      <c r="C124" s="43"/>
      <c r="D124" s="228" t="s">
        <v>147</v>
      </c>
      <c r="E124" s="43"/>
      <c r="F124" s="229" t="s">
        <v>288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147</v>
      </c>
      <c r="AU124" s="20" t="s">
        <v>81</v>
      </c>
    </row>
    <row r="125" s="14" customFormat="1">
      <c r="A125" s="14"/>
      <c r="B125" s="244"/>
      <c r="C125" s="245"/>
      <c r="D125" s="235" t="s">
        <v>149</v>
      </c>
      <c r="E125" s="246" t="s">
        <v>19</v>
      </c>
      <c r="F125" s="247" t="s">
        <v>918</v>
      </c>
      <c r="G125" s="245"/>
      <c r="H125" s="248">
        <v>113.574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149</v>
      </c>
      <c r="AU125" s="254" t="s">
        <v>81</v>
      </c>
      <c r="AV125" s="14" t="s">
        <v>81</v>
      </c>
      <c r="AW125" s="14" t="s">
        <v>33</v>
      </c>
      <c r="AX125" s="14" t="s">
        <v>79</v>
      </c>
      <c r="AY125" s="254" t="s">
        <v>138</v>
      </c>
    </row>
    <row r="126" s="2" customFormat="1" ht="24.15" customHeight="1">
      <c r="A126" s="41"/>
      <c r="B126" s="42"/>
      <c r="C126" s="215" t="s">
        <v>186</v>
      </c>
      <c r="D126" s="215" t="s">
        <v>140</v>
      </c>
      <c r="E126" s="216" t="s">
        <v>291</v>
      </c>
      <c r="F126" s="217" t="s">
        <v>292</v>
      </c>
      <c r="G126" s="218" t="s">
        <v>231</v>
      </c>
      <c r="H126" s="219">
        <v>113.574</v>
      </c>
      <c r="I126" s="220"/>
      <c r="J126" s="221">
        <f>ROUND(I126*H126,2)</f>
        <v>0</v>
      </c>
      <c r="K126" s="217" t="s">
        <v>144</v>
      </c>
      <c r="L126" s="47"/>
      <c r="M126" s="222" t="s">
        <v>19</v>
      </c>
      <c r="N126" s="223" t="s">
        <v>43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145</v>
      </c>
      <c r="AT126" s="226" t="s">
        <v>140</v>
      </c>
      <c r="AU126" s="226" t="s">
        <v>81</v>
      </c>
      <c r="AY126" s="20" t="s">
        <v>138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79</v>
      </c>
      <c r="BK126" s="227">
        <f>ROUND(I126*H126,2)</f>
        <v>0</v>
      </c>
      <c r="BL126" s="20" t="s">
        <v>145</v>
      </c>
      <c r="BM126" s="226" t="s">
        <v>919</v>
      </c>
    </row>
    <row r="127" s="2" customFormat="1">
      <c r="A127" s="41"/>
      <c r="B127" s="42"/>
      <c r="C127" s="43"/>
      <c r="D127" s="228" t="s">
        <v>147</v>
      </c>
      <c r="E127" s="43"/>
      <c r="F127" s="229" t="s">
        <v>294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147</v>
      </c>
      <c r="AU127" s="20" t="s">
        <v>81</v>
      </c>
    </row>
    <row r="128" s="2" customFormat="1" ht="24.15" customHeight="1">
      <c r="A128" s="41"/>
      <c r="B128" s="42"/>
      <c r="C128" s="215" t="s">
        <v>194</v>
      </c>
      <c r="D128" s="215" t="s">
        <v>140</v>
      </c>
      <c r="E128" s="216" t="s">
        <v>296</v>
      </c>
      <c r="F128" s="217" t="s">
        <v>297</v>
      </c>
      <c r="G128" s="218" t="s">
        <v>231</v>
      </c>
      <c r="H128" s="219">
        <v>113.574</v>
      </c>
      <c r="I128" s="220"/>
      <c r="J128" s="221">
        <f>ROUND(I128*H128,2)</f>
        <v>0</v>
      </c>
      <c r="K128" s="217" t="s">
        <v>144</v>
      </c>
      <c r="L128" s="47"/>
      <c r="M128" s="222" t="s">
        <v>19</v>
      </c>
      <c r="N128" s="223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145</v>
      </c>
      <c r="AT128" s="226" t="s">
        <v>140</v>
      </c>
      <c r="AU128" s="226" t="s">
        <v>81</v>
      </c>
      <c r="AY128" s="20" t="s">
        <v>138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145</v>
      </c>
      <c r="BM128" s="226" t="s">
        <v>920</v>
      </c>
    </row>
    <row r="129" s="2" customFormat="1">
      <c r="A129" s="41"/>
      <c r="B129" s="42"/>
      <c r="C129" s="43"/>
      <c r="D129" s="228" t="s">
        <v>147</v>
      </c>
      <c r="E129" s="43"/>
      <c r="F129" s="229" t="s">
        <v>299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147</v>
      </c>
      <c r="AU129" s="20" t="s">
        <v>81</v>
      </c>
    </row>
    <row r="130" s="2" customFormat="1" ht="37.8" customHeight="1">
      <c r="A130" s="41"/>
      <c r="B130" s="42"/>
      <c r="C130" s="215" t="s">
        <v>199</v>
      </c>
      <c r="D130" s="215" t="s">
        <v>140</v>
      </c>
      <c r="E130" s="216" t="s">
        <v>301</v>
      </c>
      <c r="F130" s="217" t="s">
        <v>302</v>
      </c>
      <c r="G130" s="218" t="s">
        <v>231</v>
      </c>
      <c r="H130" s="219">
        <v>113.574</v>
      </c>
      <c r="I130" s="220"/>
      <c r="J130" s="221">
        <f>ROUND(I130*H130,2)</f>
        <v>0</v>
      </c>
      <c r="K130" s="217" t="s">
        <v>144</v>
      </c>
      <c r="L130" s="47"/>
      <c r="M130" s="222" t="s">
        <v>19</v>
      </c>
      <c r="N130" s="223" t="s">
        <v>43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145</v>
      </c>
      <c r="AT130" s="226" t="s">
        <v>140</v>
      </c>
      <c r="AU130" s="226" t="s">
        <v>81</v>
      </c>
      <c r="AY130" s="20" t="s">
        <v>138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79</v>
      </c>
      <c r="BK130" s="227">
        <f>ROUND(I130*H130,2)</f>
        <v>0</v>
      </c>
      <c r="BL130" s="20" t="s">
        <v>145</v>
      </c>
      <c r="BM130" s="226" t="s">
        <v>921</v>
      </c>
    </row>
    <row r="131" s="2" customFormat="1">
      <c r="A131" s="41"/>
      <c r="B131" s="42"/>
      <c r="C131" s="43"/>
      <c r="D131" s="228" t="s">
        <v>147</v>
      </c>
      <c r="E131" s="43"/>
      <c r="F131" s="229" t="s">
        <v>304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147</v>
      </c>
      <c r="AU131" s="20" t="s">
        <v>81</v>
      </c>
    </row>
    <row r="132" s="2" customFormat="1" ht="44.25" customHeight="1">
      <c r="A132" s="41"/>
      <c r="B132" s="42"/>
      <c r="C132" s="215" t="s">
        <v>204</v>
      </c>
      <c r="D132" s="215" t="s">
        <v>140</v>
      </c>
      <c r="E132" s="216" t="s">
        <v>306</v>
      </c>
      <c r="F132" s="217" t="s">
        <v>307</v>
      </c>
      <c r="G132" s="218" t="s">
        <v>308</v>
      </c>
      <c r="H132" s="219">
        <v>215.791</v>
      </c>
      <c r="I132" s="220"/>
      <c r="J132" s="221">
        <f>ROUND(I132*H132,2)</f>
        <v>0</v>
      </c>
      <c r="K132" s="217" t="s">
        <v>144</v>
      </c>
      <c r="L132" s="47"/>
      <c r="M132" s="222" t="s">
        <v>19</v>
      </c>
      <c r="N132" s="223" t="s">
        <v>43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145</v>
      </c>
      <c r="AT132" s="226" t="s">
        <v>140</v>
      </c>
      <c r="AU132" s="226" t="s">
        <v>81</v>
      </c>
      <c r="AY132" s="20" t="s">
        <v>138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145</v>
      </c>
      <c r="BM132" s="226" t="s">
        <v>922</v>
      </c>
    </row>
    <row r="133" s="2" customFormat="1">
      <c r="A133" s="41"/>
      <c r="B133" s="42"/>
      <c r="C133" s="43"/>
      <c r="D133" s="228" t="s">
        <v>147</v>
      </c>
      <c r="E133" s="43"/>
      <c r="F133" s="229" t="s">
        <v>310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147</v>
      </c>
      <c r="AU133" s="20" t="s">
        <v>81</v>
      </c>
    </row>
    <row r="134" s="2" customFormat="1">
      <c r="A134" s="41"/>
      <c r="B134" s="42"/>
      <c r="C134" s="43"/>
      <c r="D134" s="235" t="s">
        <v>164</v>
      </c>
      <c r="E134" s="43"/>
      <c r="F134" s="255" t="s">
        <v>311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164</v>
      </c>
      <c r="AU134" s="20" t="s">
        <v>81</v>
      </c>
    </row>
    <row r="135" s="14" customFormat="1">
      <c r="A135" s="14"/>
      <c r="B135" s="244"/>
      <c r="C135" s="245"/>
      <c r="D135" s="235" t="s">
        <v>149</v>
      </c>
      <c r="E135" s="245"/>
      <c r="F135" s="247" t="s">
        <v>923</v>
      </c>
      <c r="G135" s="245"/>
      <c r="H135" s="248">
        <v>215.791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149</v>
      </c>
      <c r="AU135" s="254" t="s">
        <v>81</v>
      </c>
      <c r="AV135" s="14" t="s">
        <v>81</v>
      </c>
      <c r="AW135" s="14" t="s">
        <v>4</v>
      </c>
      <c r="AX135" s="14" t="s">
        <v>79</v>
      </c>
      <c r="AY135" s="254" t="s">
        <v>138</v>
      </c>
    </row>
    <row r="136" s="2" customFormat="1" ht="44.25" customHeight="1">
      <c r="A136" s="41"/>
      <c r="B136" s="42"/>
      <c r="C136" s="215" t="s">
        <v>209</v>
      </c>
      <c r="D136" s="215" t="s">
        <v>140</v>
      </c>
      <c r="E136" s="216" t="s">
        <v>314</v>
      </c>
      <c r="F136" s="217" t="s">
        <v>315</v>
      </c>
      <c r="G136" s="218" t="s">
        <v>231</v>
      </c>
      <c r="H136" s="219">
        <v>99.013999999999996</v>
      </c>
      <c r="I136" s="220"/>
      <c r="J136" s="221">
        <f>ROUND(I136*H136,2)</f>
        <v>0</v>
      </c>
      <c r="K136" s="217" t="s">
        <v>144</v>
      </c>
      <c r="L136" s="47"/>
      <c r="M136" s="222" t="s">
        <v>19</v>
      </c>
      <c r="N136" s="223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145</v>
      </c>
      <c r="AT136" s="226" t="s">
        <v>140</v>
      </c>
      <c r="AU136" s="226" t="s">
        <v>81</v>
      </c>
      <c r="AY136" s="20" t="s">
        <v>138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145</v>
      </c>
      <c r="BM136" s="226" t="s">
        <v>924</v>
      </c>
    </row>
    <row r="137" s="2" customFormat="1">
      <c r="A137" s="41"/>
      <c r="B137" s="42"/>
      <c r="C137" s="43"/>
      <c r="D137" s="228" t="s">
        <v>147</v>
      </c>
      <c r="E137" s="43"/>
      <c r="F137" s="229" t="s">
        <v>317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147</v>
      </c>
      <c r="AU137" s="20" t="s">
        <v>81</v>
      </c>
    </row>
    <row r="138" s="13" customFormat="1">
      <c r="A138" s="13"/>
      <c r="B138" s="233"/>
      <c r="C138" s="234"/>
      <c r="D138" s="235" t="s">
        <v>149</v>
      </c>
      <c r="E138" s="236" t="s">
        <v>19</v>
      </c>
      <c r="F138" s="237" t="s">
        <v>925</v>
      </c>
      <c r="G138" s="234"/>
      <c r="H138" s="236" t="s">
        <v>19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149</v>
      </c>
      <c r="AU138" s="243" t="s">
        <v>81</v>
      </c>
      <c r="AV138" s="13" t="s">
        <v>79</v>
      </c>
      <c r="AW138" s="13" t="s">
        <v>33</v>
      </c>
      <c r="AX138" s="13" t="s">
        <v>72</v>
      </c>
      <c r="AY138" s="243" t="s">
        <v>138</v>
      </c>
    </row>
    <row r="139" s="13" customFormat="1">
      <c r="A139" s="13"/>
      <c r="B139" s="233"/>
      <c r="C139" s="234"/>
      <c r="D139" s="235" t="s">
        <v>149</v>
      </c>
      <c r="E139" s="236" t="s">
        <v>19</v>
      </c>
      <c r="F139" s="237" t="s">
        <v>926</v>
      </c>
      <c r="G139" s="234"/>
      <c r="H139" s="236" t="s">
        <v>19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149</v>
      </c>
      <c r="AU139" s="243" t="s">
        <v>81</v>
      </c>
      <c r="AV139" s="13" t="s">
        <v>79</v>
      </c>
      <c r="AW139" s="13" t="s">
        <v>33</v>
      </c>
      <c r="AX139" s="13" t="s">
        <v>72</v>
      </c>
      <c r="AY139" s="243" t="s">
        <v>138</v>
      </c>
    </row>
    <row r="140" s="14" customFormat="1">
      <c r="A140" s="14"/>
      <c r="B140" s="244"/>
      <c r="C140" s="245"/>
      <c r="D140" s="235" t="s">
        <v>149</v>
      </c>
      <c r="E140" s="246" t="s">
        <v>19</v>
      </c>
      <c r="F140" s="247" t="s">
        <v>927</v>
      </c>
      <c r="G140" s="245"/>
      <c r="H140" s="248">
        <v>112.374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149</v>
      </c>
      <c r="AU140" s="254" t="s">
        <v>81</v>
      </c>
      <c r="AV140" s="14" t="s">
        <v>81</v>
      </c>
      <c r="AW140" s="14" t="s">
        <v>33</v>
      </c>
      <c r="AX140" s="14" t="s">
        <v>72</v>
      </c>
      <c r="AY140" s="254" t="s">
        <v>138</v>
      </c>
    </row>
    <row r="141" s="16" customFormat="1">
      <c r="A141" s="16"/>
      <c r="B141" s="288"/>
      <c r="C141" s="289"/>
      <c r="D141" s="235" t="s">
        <v>149</v>
      </c>
      <c r="E141" s="290" t="s">
        <v>19</v>
      </c>
      <c r="F141" s="291" t="s">
        <v>928</v>
      </c>
      <c r="G141" s="289"/>
      <c r="H141" s="292">
        <v>112.374</v>
      </c>
      <c r="I141" s="293"/>
      <c r="J141" s="289"/>
      <c r="K141" s="289"/>
      <c r="L141" s="294"/>
      <c r="M141" s="295"/>
      <c r="N141" s="296"/>
      <c r="O141" s="296"/>
      <c r="P141" s="296"/>
      <c r="Q141" s="296"/>
      <c r="R141" s="296"/>
      <c r="S141" s="296"/>
      <c r="T141" s="297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T141" s="298" t="s">
        <v>149</v>
      </c>
      <c r="AU141" s="298" t="s">
        <v>81</v>
      </c>
      <c r="AV141" s="16" t="s">
        <v>158</v>
      </c>
      <c r="AW141" s="16" t="s">
        <v>33</v>
      </c>
      <c r="AX141" s="16" t="s">
        <v>72</v>
      </c>
      <c r="AY141" s="298" t="s">
        <v>138</v>
      </c>
    </row>
    <row r="142" s="13" customFormat="1">
      <c r="A142" s="13"/>
      <c r="B142" s="233"/>
      <c r="C142" s="234"/>
      <c r="D142" s="235" t="s">
        <v>149</v>
      </c>
      <c r="E142" s="236" t="s">
        <v>19</v>
      </c>
      <c r="F142" s="237" t="s">
        <v>929</v>
      </c>
      <c r="G142" s="234"/>
      <c r="H142" s="236" t="s">
        <v>19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149</v>
      </c>
      <c r="AU142" s="243" t="s">
        <v>81</v>
      </c>
      <c r="AV142" s="13" t="s">
        <v>79</v>
      </c>
      <c r="AW142" s="13" t="s">
        <v>33</v>
      </c>
      <c r="AX142" s="13" t="s">
        <v>72</v>
      </c>
      <c r="AY142" s="243" t="s">
        <v>138</v>
      </c>
    </row>
    <row r="143" s="14" customFormat="1">
      <c r="A143" s="14"/>
      <c r="B143" s="244"/>
      <c r="C143" s="245"/>
      <c r="D143" s="235" t="s">
        <v>149</v>
      </c>
      <c r="E143" s="246" t="s">
        <v>19</v>
      </c>
      <c r="F143" s="247" t="s">
        <v>930</v>
      </c>
      <c r="G143" s="245"/>
      <c r="H143" s="248">
        <v>-4.3200000000000003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149</v>
      </c>
      <c r="AU143" s="254" t="s">
        <v>81</v>
      </c>
      <c r="AV143" s="14" t="s">
        <v>81</v>
      </c>
      <c r="AW143" s="14" t="s">
        <v>33</v>
      </c>
      <c r="AX143" s="14" t="s">
        <v>72</v>
      </c>
      <c r="AY143" s="254" t="s">
        <v>138</v>
      </c>
    </row>
    <row r="144" s="14" customFormat="1">
      <c r="A144" s="14"/>
      <c r="B144" s="244"/>
      <c r="C144" s="245"/>
      <c r="D144" s="235" t="s">
        <v>149</v>
      </c>
      <c r="E144" s="246" t="s">
        <v>19</v>
      </c>
      <c r="F144" s="247" t="s">
        <v>931</v>
      </c>
      <c r="G144" s="245"/>
      <c r="H144" s="248">
        <v>-1.704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149</v>
      </c>
      <c r="AU144" s="254" t="s">
        <v>81</v>
      </c>
      <c r="AV144" s="14" t="s">
        <v>81</v>
      </c>
      <c r="AW144" s="14" t="s">
        <v>33</v>
      </c>
      <c r="AX144" s="14" t="s">
        <v>72</v>
      </c>
      <c r="AY144" s="254" t="s">
        <v>138</v>
      </c>
    </row>
    <row r="145" s="14" customFormat="1">
      <c r="A145" s="14"/>
      <c r="B145" s="244"/>
      <c r="C145" s="245"/>
      <c r="D145" s="235" t="s">
        <v>149</v>
      </c>
      <c r="E145" s="246" t="s">
        <v>19</v>
      </c>
      <c r="F145" s="247" t="s">
        <v>932</v>
      </c>
      <c r="G145" s="245"/>
      <c r="H145" s="248">
        <v>-0.88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149</v>
      </c>
      <c r="AU145" s="254" t="s">
        <v>81</v>
      </c>
      <c r="AV145" s="14" t="s">
        <v>81</v>
      </c>
      <c r="AW145" s="14" t="s">
        <v>33</v>
      </c>
      <c r="AX145" s="14" t="s">
        <v>72</v>
      </c>
      <c r="AY145" s="254" t="s">
        <v>138</v>
      </c>
    </row>
    <row r="146" s="14" customFormat="1">
      <c r="A146" s="14"/>
      <c r="B146" s="244"/>
      <c r="C146" s="245"/>
      <c r="D146" s="235" t="s">
        <v>149</v>
      </c>
      <c r="E146" s="246" t="s">
        <v>19</v>
      </c>
      <c r="F146" s="247" t="s">
        <v>933</v>
      </c>
      <c r="G146" s="245"/>
      <c r="H146" s="248">
        <v>-2.3999999999999999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149</v>
      </c>
      <c r="AU146" s="254" t="s">
        <v>81</v>
      </c>
      <c r="AV146" s="14" t="s">
        <v>81</v>
      </c>
      <c r="AW146" s="14" t="s">
        <v>33</v>
      </c>
      <c r="AX146" s="14" t="s">
        <v>72</v>
      </c>
      <c r="AY146" s="254" t="s">
        <v>138</v>
      </c>
    </row>
    <row r="147" s="13" customFormat="1">
      <c r="A147" s="13"/>
      <c r="B147" s="233"/>
      <c r="C147" s="234"/>
      <c r="D147" s="235" t="s">
        <v>149</v>
      </c>
      <c r="E147" s="236" t="s">
        <v>19</v>
      </c>
      <c r="F147" s="237" t="s">
        <v>934</v>
      </c>
      <c r="G147" s="234"/>
      <c r="H147" s="236" t="s">
        <v>19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149</v>
      </c>
      <c r="AU147" s="243" t="s">
        <v>81</v>
      </c>
      <c r="AV147" s="13" t="s">
        <v>79</v>
      </c>
      <c r="AW147" s="13" t="s">
        <v>33</v>
      </c>
      <c r="AX147" s="13" t="s">
        <v>72</v>
      </c>
      <c r="AY147" s="243" t="s">
        <v>138</v>
      </c>
    </row>
    <row r="148" s="14" customFormat="1">
      <c r="A148" s="14"/>
      <c r="B148" s="244"/>
      <c r="C148" s="245"/>
      <c r="D148" s="235" t="s">
        <v>149</v>
      </c>
      <c r="E148" s="246" t="s">
        <v>19</v>
      </c>
      <c r="F148" s="247" t="s">
        <v>935</v>
      </c>
      <c r="G148" s="245"/>
      <c r="H148" s="248">
        <v>-2.028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149</v>
      </c>
      <c r="AU148" s="254" t="s">
        <v>81</v>
      </c>
      <c r="AV148" s="14" t="s">
        <v>81</v>
      </c>
      <c r="AW148" s="14" t="s">
        <v>33</v>
      </c>
      <c r="AX148" s="14" t="s">
        <v>72</v>
      </c>
      <c r="AY148" s="254" t="s">
        <v>138</v>
      </c>
    </row>
    <row r="149" s="14" customFormat="1">
      <c r="A149" s="14"/>
      <c r="B149" s="244"/>
      <c r="C149" s="245"/>
      <c r="D149" s="235" t="s">
        <v>149</v>
      </c>
      <c r="E149" s="246" t="s">
        <v>19</v>
      </c>
      <c r="F149" s="247" t="s">
        <v>936</v>
      </c>
      <c r="G149" s="245"/>
      <c r="H149" s="248">
        <v>-2.028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149</v>
      </c>
      <c r="AU149" s="254" t="s">
        <v>81</v>
      </c>
      <c r="AV149" s="14" t="s">
        <v>81</v>
      </c>
      <c r="AW149" s="14" t="s">
        <v>33</v>
      </c>
      <c r="AX149" s="14" t="s">
        <v>72</v>
      </c>
      <c r="AY149" s="254" t="s">
        <v>138</v>
      </c>
    </row>
    <row r="150" s="16" customFormat="1">
      <c r="A150" s="16"/>
      <c r="B150" s="288"/>
      <c r="C150" s="289"/>
      <c r="D150" s="235" t="s">
        <v>149</v>
      </c>
      <c r="E150" s="290" t="s">
        <v>19</v>
      </c>
      <c r="F150" s="291" t="s">
        <v>928</v>
      </c>
      <c r="G150" s="289"/>
      <c r="H150" s="292">
        <v>-13.359999999999999</v>
      </c>
      <c r="I150" s="293"/>
      <c r="J150" s="289"/>
      <c r="K150" s="289"/>
      <c r="L150" s="294"/>
      <c r="M150" s="295"/>
      <c r="N150" s="296"/>
      <c r="O150" s="296"/>
      <c r="P150" s="296"/>
      <c r="Q150" s="296"/>
      <c r="R150" s="296"/>
      <c r="S150" s="296"/>
      <c r="T150" s="297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98" t="s">
        <v>149</v>
      </c>
      <c r="AU150" s="298" t="s">
        <v>81</v>
      </c>
      <c r="AV150" s="16" t="s">
        <v>158</v>
      </c>
      <c r="AW150" s="16" t="s">
        <v>33</v>
      </c>
      <c r="AX150" s="16" t="s">
        <v>72</v>
      </c>
      <c r="AY150" s="298" t="s">
        <v>138</v>
      </c>
    </row>
    <row r="151" s="15" customFormat="1">
      <c r="A151" s="15"/>
      <c r="B151" s="256"/>
      <c r="C151" s="257"/>
      <c r="D151" s="235" t="s">
        <v>149</v>
      </c>
      <c r="E151" s="258" t="s">
        <v>19</v>
      </c>
      <c r="F151" s="259" t="s">
        <v>193</v>
      </c>
      <c r="G151" s="257"/>
      <c r="H151" s="260">
        <v>99.013999999999996</v>
      </c>
      <c r="I151" s="261"/>
      <c r="J151" s="257"/>
      <c r="K151" s="257"/>
      <c r="L151" s="262"/>
      <c r="M151" s="263"/>
      <c r="N151" s="264"/>
      <c r="O151" s="264"/>
      <c r="P151" s="264"/>
      <c r="Q151" s="264"/>
      <c r="R151" s="264"/>
      <c r="S151" s="264"/>
      <c r="T151" s="26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6" t="s">
        <v>149</v>
      </c>
      <c r="AU151" s="266" t="s">
        <v>81</v>
      </c>
      <c r="AV151" s="15" t="s">
        <v>145</v>
      </c>
      <c r="AW151" s="15" t="s">
        <v>33</v>
      </c>
      <c r="AX151" s="15" t="s">
        <v>79</v>
      </c>
      <c r="AY151" s="266" t="s">
        <v>138</v>
      </c>
    </row>
    <row r="152" s="2" customFormat="1" ht="16.5" customHeight="1">
      <c r="A152" s="41"/>
      <c r="B152" s="42"/>
      <c r="C152" s="267" t="s">
        <v>214</v>
      </c>
      <c r="D152" s="267" t="s">
        <v>320</v>
      </c>
      <c r="E152" s="268" t="s">
        <v>937</v>
      </c>
      <c r="F152" s="269" t="s">
        <v>938</v>
      </c>
      <c r="G152" s="270" t="s">
        <v>308</v>
      </c>
      <c r="H152" s="271">
        <v>34.226999999999997</v>
      </c>
      <c r="I152" s="272"/>
      <c r="J152" s="273">
        <f>ROUND(I152*H152,2)</f>
        <v>0</v>
      </c>
      <c r="K152" s="269" t="s">
        <v>144</v>
      </c>
      <c r="L152" s="274"/>
      <c r="M152" s="275" t="s">
        <v>19</v>
      </c>
      <c r="N152" s="276" t="s">
        <v>43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186</v>
      </c>
      <c r="AT152" s="226" t="s">
        <v>320</v>
      </c>
      <c r="AU152" s="226" t="s">
        <v>81</v>
      </c>
      <c r="AY152" s="20" t="s">
        <v>138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79</v>
      </c>
      <c r="BK152" s="227">
        <f>ROUND(I152*H152,2)</f>
        <v>0</v>
      </c>
      <c r="BL152" s="20" t="s">
        <v>145</v>
      </c>
      <c r="BM152" s="226" t="s">
        <v>939</v>
      </c>
    </row>
    <row r="153" s="2" customFormat="1">
      <c r="A153" s="41"/>
      <c r="B153" s="42"/>
      <c r="C153" s="43"/>
      <c r="D153" s="235" t="s">
        <v>164</v>
      </c>
      <c r="E153" s="43"/>
      <c r="F153" s="255" t="s">
        <v>940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164</v>
      </c>
      <c r="AU153" s="20" t="s">
        <v>81</v>
      </c>
    </row>
    <row r="154" s="13" customFormat="1">
      <c r="A154" s="13"/>
      <c r="B154" s="233"/>
      <c r="C154" s="234"/>
      <c r="D154" s="235" t="s">
        <v>149</v>
      </c>
      <c r="E154" s="236" t="s">
        <v>19</v>
      </c>
      <c r="F154" s="237" t="s">
        <v>925</v>
      </c>
      <c r="G154" s="234"/>
      <c r="H154" s="236" t="s">
        <v>19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149</v>
      </c>
      <c r="AU154" s="243" t="s">
        <v>81</v>
      </c>
      <c r="AV154" s="13" t="s">
        <v>79</v>
      </c>
      <c r="AW154" s="13" t="s">
        <v>33</v>
      </c>
      <c r="AX154" s="13" t="s">
        <v>72</v>
      </c>
      <c r="AY154" s="243" t="s">
        <v>138</v>
      </c>
    </row>
    <row r="155" s="13" customFormat="1">
      <c r="A155" s="13"/>
      <c r="B155" s="233"/>
      <c r="C155" s="234"/>
      <c r="D155" s="235" t="s">
        <v>149</v>
      </c>
      <c r="E155" s="236" t="s">
        <v>19</v>
      </c>
      <c r="F155" s="237" t="s">
        <v>941</v>
      </c>
      <c r="G155" s="234"/>
      <c r="H155" s="236" t="s">
        <v>19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149</v>
      </c>
      <c r="AU155" s="243" t="s">
        <v>81</v>
      </c>
      <c r="AV155" s="13" t="s">
        <v>79</v>
      </c>
      <c r="AW155" s="13" t="s">
        <v>33</v>
      </c>
      <c r="AX155" s="13" t="s">
        <v>72</v>
      </c>
      <c r="AY155" s="243" t="s">
        <v>138</v>
      </c>
    </row>
    <row r="156" s="14" customFormat="1">
      <c r="A156" s="14"/>
      <c r="B156" s="244"/>
      <c r="C156" s="245"/>
      <c r="D156" s="235" t="s">
        <v>149</v>
      </c>
      <c r="E156" s="246" t="s">
        <v>19</v>
      </c>
      <c r="F156" s="247" t="s">
        <v>942</v>
      </c>
      <c r="G156" s="245"/>
      <c r="H156" s="248">
        <v>31.373999999999999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149</v>
      </c>
      <c r="AU156" s="254" t="s">
        <v>81</v>
      </c>
      <c r="AV156" s="14" t="s">
        <v>81</v>
      </c>
      <c r="AW156" s="14" t="s">
        <v>33</v>
      </c>
      <c r="AX156" s="14" t="s">
        <v>72</v>
      </c>
      <c r="AY156" s="254" t="s">
        <v>138</v>
      </c>
    </row>
    <row r="157" s="16" customFormat="1">
      <c r="A157" s="16"/>
      <c r="B157" s="288"/>
      <c r="C157" s="289"/>
      <c r="D157" s="235" t="s">
        <v>149</v>
      </c>
      <c r="E157" s="290" t="s">
        <v>19</v>
      </c>
      <c r="F157" s="291" t="s">
        <v>928</v>
      </c>
      <c r="G157" s="289"/>
      <c r="H157" s="292">
        <v>31.373999999999999</v>
      </c>
      <c r="I157" s="293"/>
      <c r="J157" s="289"/>
      <c r="K157" s="289"/>
      <c r="L157" s="294"/>
      <c r="M157" s="295"/>
      <c r="N157" s="296"/>
      <c r="O157" s="296"/>
      <c r="P157" s="296"/>
      <c r="Q157" s="296"/>
      <c r="R157" s="296"/>
      <c r="S157" s="296"/>
      <c r="T157" s="297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98" t="s">
        <v>149</v>
      </c>
      <c r="AU157" s="298" t="s">
        <v>81</v>
      </c>
      <c r="AV157" s="16" t="s">
        <v>158</v>
      </c>
      <c r="AW157" s="16" t="s">
        <v>33</v>
      </c>
      <c r="AX157" s="16" t="s">
        <v>72</v>
      </c>
      <c r="AY157" s="298" t="s">
        <v>138</v>
      </c>
    </row>
    <row r="158" s="13" customFormat="1">
      <c r="A158" s="13"/>
      <c r="B158" s="233"/>
      <c r="C158" s="234"/>
      <c r="D158" s="235" t="s">
        <v>149</v>
      </c>
      <c r="E158" s="236" t="s">
        <v>19</v>
      </c>
      <c r="F158" s="237" t="s">
        <v>929</v>
      </c>
      <c r="G158" s="234"/>
      <c r="H158" s="236" t="s">
        <v>19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149</v>
      </c>
      <c r="AU158" s="243" t="s">
        <v>81</v>
      </c>
      <c r="AV158" s="13" t="s">
        <v>79</v>
      </c>
      <c r="AW158" s="13" t="s">
        <v>33</v>
      </c>
      <c r="AX158" s="13" t="s">
        <v>72</v>
      </c>
      <c r="AY158" s="243" t="s">
        <v>138</v>
      </c>
    </row>
    <row r="159" s="14" customFormat="1">
      <c r="A159" s="14"/>
      <c r="B159" s="244"/>
      <c r="C159" s="245"/>
      <c r="D159" s="235" t="s">
        <v>149</v>
      </c>
      <c r="E159" s="246" t="s">
        <v>19</v>
      </c>
      <c r="F159" s="247" t="s">
        <v>930</v>
      </c>
      <c r="G159" s="245"/>
      <c r="H159" s="248">
        <v>-4.3200000000000003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149</v>
      </c>
      <c r="AU159" s="254" t="s">
        <v>81</v>
      </c>
      <c r="AV159" s="14" t="s">
        <v>81</v>
      </c>
      <c r="AW159" s="14" t="s">
        <v>33</v>
      </c>
      <c r="AX159" s="14" t="s">
        <v>72</v>
      </c>
      <c r="AY159" s="254" t="s">
        <v>138</v>
      </c>
    </row>
    <row r="160" s="14" customFormat="1">
      <c r="A160" s="14"/>
      <c r="B160" s="244"/>
      <c r="C160" s="245"/>
      <c r="D160" s="235" t="s">
        <v>149</v>
      </c>
      <c r="E160" s="246" t="s">
        <v>19</v>
      </c>
      <c r="F160" s="247" t="s">
        <v>931</v>
      </c>
      <c r="G160" s="245"/>
      <c r="H160" s="248">
        <v>-1.704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149</v>
      </c>
      <c r="AU160" s="254" t="s">
        <v>81</v>
      </c>
      <c r="AV160" s="14" t="s">
        <v>81</v>
      </c>
      <c r="AW160" s="14" t="s">
        <v>33</v>
      </c>
      <c r="AX160" s="14" t="s">
        <v>72</v>
      </c>
      <c r="AY160" s="254" t="s">
        <v>138</v>
      </c>
    </row>
    <row r="161" s="14" customFormat="1">
      <c r="A161" s="14"/>
      <c r="B161" s="244"/>
      <c r="C161" s="245"/>
      <c r="D161" s="235" t="s">
        <v>149</v>
      </c>
      <c r="E161" s="246" t="s">
        <v>19</v>
      </c>
      <c r="F161" s="247" t="s">
        <v>932</v>
      </c>
      <c r="G161" s="245"/>
      <c r="H161" s="248">
        <v>-0.88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149</v>
      </c>
      <c r="AU161" s="254" t="s">
        <v>81</v>
      </c>
      <c r="AV161" s="14" t="s">
        <v>81</v>
      </c>
      <c r="AW161" s="14" t="s">
        <v>33</v>
      </c>
      <c r="AX161" s="14" t="s">
        <v>72</v>
      </c>
      <c r="AY161" s="254" t="s">
        <v>138</v>
      </c>
    </row>
    <row r="162" s="14" customFormat="1">
      <c r="A162" s="14"/>
      <c r="B162" s="244"/>
      <c r="C162" s="245"/>
      <c r="D162" s="235" t="s">
        <v>149</v>
      </c>
      <c r="E162" s="246" t="s">
        <v>19</v>
      </c>
      <c r="F162" s="247" t="s">
        <v>933</v>
      </c>
      <c r="G162" s="245"/>
      <c r="H162" s="248">
        <v>-2.3999999999999999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149</v>
      </c>
      <c r="AU162" s="254" t="s">
        <v>81</v>
      </c>
      <c r="AV162" s="14" t="s">
        <v>81</v>
      </c>
      <c r="AW162" s="14" t="s">
        <v>33</v>
      </c>
      <c r="AX162" s="14" t="s">
        <v>72</v>
      </c>
      <c r="AY162" s="254" t="s">
        <v>138</v>
      </c>
    </row>
    <row r="163" s="13" customFormat="1">
      <c r="A163" s="13"/>
      <c r="B163" s="233"/>
      <c r="C163" s="234"/>
      <c r="D163" s="235" t="s">
        <v>149</v>
      </c>
      <c r="E163" s="236" t="s">
        <v>19</v>
      </c>
      <c r="F163" s="237" t="s">
        <v>934</v>
      </c>
      <c r="G163" s="234"/>
      <c r="H163" s="236" t="s">
        <v>19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149</v>
      </c>
      <c r="AU163" s="243" t="s">
        <v>81</v>
      </c>
      <c r="AV163" s="13" t="s">
        <v>79</v>
      </c>
      <c r="AW163" s="13" t="s">
        <v>33</v>
      </c>
      <c r="AX163" s="13" t="s">
        <v>72</v>
      </c>
      <c r="AY163" s="243" t="s">
        <v>138</v>
      </c>
    </row>
    <row r="164" s="14" customFormat="1">
      <c r="A164" s="14"/>
      <c r="B164" s="244"/>
      <c r="C164" s="245"/>
      <c r="D164" s="235" t="s">
        <v>149</v>
      </c>
      <c r="E164" s="246" t="s">
        <v>19</v>
      </c>
      <c r="F164" s="247" t="s">
        <v>935</v>
      </c>
      <c r="G164" s="245"/>
      <c r="H164" s="248">
        <v>-2.028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149</v>
      </c>
      <c r="AU164" s="254" t="s">
        <v>81</v>
      </c>
      <c r="AV164" s="14" t="s">
        <v>81</v>
      </c>
      <c r="AW164" s="14" t="s">
        <v>33</v>
      </c>
      <c r="AX164" s="14" t="s">
        <v>72</v>
      </c>
      <c r="AY164" s="254" t="s">
        <v>138</v>
      </c>
    </row>
    <row r="165" s="14" customFormat="1">
      <c r="A165" s="14"/>
      <c r="B165" s="244"/>
      <c r="C165" s="245"/>
      <c r="D165" s="235" t="s">
        <v>149</v>
      </c>
      <c r="E165" s="246" t="s">
        <v>19</v>
      </c>
      <c r="F165" s="247" t="s">
        <v>936</v>
      </c>
      <c r="G165" s="245"/>
      <c r="H165" s="248">
        <v>-2.028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149</v>
      </c>
      <c r="AU165" s="254" t="s">
        <v>81</v>
      </c>
      <c r="AV165" s="14" t="s">
        <v>81</v>
      </c>
      <c r="AW165" s="14" t="s">
        <v>33</v>
      </c>
      <c r="AX165" s="14" t="s">
        <v>72</v>
      </c>
      <c r="AY165" s="254" t="s">
        <v>138</v>
      </c>
    </row>
    <row r="166" s="16" customFormat="1">
      <c r="A166" s="16"/>
      <c r="B166" s="288"/>
      <c r="C166" s="289"/>
      <c r="D166" s="235" t="s">
        <v>149</v>
      </c>
      <c r="E166" s="290" t="s">
        <v>19</v>
      </c>
      <c r="F166" s="291" t="s">
        <v>928</v>
      </c>
      <c r="G166" s="289"/>
      <c r="H166" s="292">
        <v>-13.359999999999999</v>
      </c>
      <c r="I166" s="293"/>
      <c r="J166" s="289"/>
      <c r="K166" s="289"/>
      <c r="L166" s="294"/>
      <c r="M166" s="295"/>
      <c r="N166" s="296"/>
      <c r="O166" s="296"/>
      <c r="P166" s="296"/>
      <c r="Q166" s="296"/>
      <c r="R166" s="296"/>
      <c r="S166" s="296"/>
      <c r="T166" s="297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T166" s="298" t="s">
        <v>149</v>
      </c>
      <c r="AU166" s="298" t="s">
        <v>81</v>
      </c>
      <c r="AV166" s="16" t="s">
        <v>158</v>
      </c>
      <c r="AW166" s="16" t="s">
        <v>33</v>
      </c>
      <c r="AX166" s="16" t="s">
        <v>72</v>
      </c>
      <c r="AY166" s="298" t="s">
        <v>138</v>
      </c>
    </row>
    <row r="167" s="15" customFormat="1">
      <c r="A167" s="15"/>
      <c r="B167" s="256"/>
      <c r="C167" s="257"/>
      <c r="D167" s="235" t="s">
        <v>149</v>
      </c>
      <c r="E167" s="258" t="s">
        <v>19</v>
      </c>
      <c r="F167" s="259" t="s">
        <v>193</v>
      </c>
      <c r="G167" s="257"/>
      <c r="H167" s="260">
        <v>18.013999999999999</v>
      </c>
      <c r="I167" s="261"/>
      <c r="J167" s="257"/>
      <c r="K167" s="257"/>
      <c r="L167" s="262"/>
      <c r="M167" s="263"/>
      <c r="N167" s="264"/>
      <c r="O167" s="264"/>
      <c r="P167" s="264"/>
      <c r="Q167" s="264"/>
      <c r="R167" s="264"/>
      <c r="S167" s="264"/>
      <c r="T167" s="26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6" t="s">
        <v>149</v>
      </c>
      <c r="AU167" s="266" t="s">
        <v>81</v>
      </c>
      <c r="AV167" s="15" t="s">
        <v>145</v>
      </c>
      <c r="AW167" s="15" t="s">
        <v>33</v>
      </c>
      <c r="AX167" s="15" t="s">
        <v>79</v>
      </c>
      <c r="AY167" s="266" t="s">
        <v>138</v>
      </c>
    </row>
    <row r="168" s="14" customFormat="1">
      <c r="A168" s="14"/>
      <c r="B168" s="244"/>
      <c r="C168" s="245"/>
      <c r="D168" s="235" t="s">
        <v>149</v>
      </c>
      <c r="E168" s="245"/>
      <c r="F168" s="247" t="s">
        <v>943</v>
      </c>
      <c r="G168" s="245"/>
      <c r="H168" s="248">
        <v>34.226999999999997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149</v>
      </c>
      <c r="AU168" s="254" t="s">
        <v>81</v>
      </c>
      <c r="AV168" s="14" t="s">
        <v>81</v>
      </c>
      <c r="AW168" s="14" t="s">
        <v>4</v>
      </c>
      <c r="AX168" s="14" t="s">
        <v>79</v>
      </c>
      <c r="AY168" s="254" t="s">
        <v>138</v>
      </c>
    </row>
    <row r="169" s="2" customFormat="1" ht="16.5" customHeight="1">
      <c r="A169" s="41"/>
      <c r="B169" s="42"/>
      <c r="C169" s="267" t="s">
        <v>222</v>
      </c>
      <c r="D169" s="267" t="s">
        <v>320</v>
      </c>
      <c r="E169" s="268" t="s">
        <v>944</v>
      </c>
      <c r="F169" s="269" t="s">
        <v>945</v>
      </c>
      <c r="G169" s="270" t="s">
        <v>308</v>
      </c>
      <c r="H169" s="271">
        <v>153.90000000000001</v>
      </c>
      <c r="I169" s="272"/>
      <c r="J169" s="273">
        <f>ROUND(I169*H169,2)</f>
        <v>0</v>
      </c>
      <c r="K169" s="269" t="s">
        <v>144</v>
      </c>
      <c r="L169" s="274"/>
      <c r="M169" s="275" t="s">
        <v>19</v>
      </c>
      <c r="N169" s="276" t="s">
        <v>43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186</v>
      </c>
      <c r="AT169" s="226" t="s">
        <v>320</v>
      </c>
      <c r="AU169" s="226" t="s">
        <v>81</v>
      </c>
      <c r="AY169" s="20" t="s">
        <v>138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20" t="s">
        <v>79</v>
      </c>
      <c r="BK169" s="227">
        <f>ROUND(I169*H169,2)</f>
        <v>0</v>
      </c>
      <c r="BL169" s="20" t="s">
        <v>145</v>
      </c>
      <c r="BM169" s="226" t="s">
        <v>946</v>
      </c>
    </row>
    <row r="170" s="2" customFormat="1">
      <c r="A170" s="41"/>
      <c r="B170" s="42"/>
      <c r="C170" s="43"/>
      <c r="D170" s="235" t="s">
        <v>164</v>
      </c>
      <c r="E170" s="43"/>
      <c r="F170" s="255" t="s">
        <v>947</v>
      </c>
      <c r="G170" s="43"/>
      <c r="H170" s="43"/>
      <c r="I170" s="230"/>
      <c r="J170" s="43"/>
      <c r="K170" s="43"/>
      <c r="L170" s="47"/>
      <c r="M170" s="231"/>
      <c r="N170" s="232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164</v>
      </c>
      <c r="AU170" s="20" t="s">
        <v>81</v>
      </c>
    </row>
    <row r="171" s="13" customFormat="1">
      <c r="A171" s="13"/>
      <c r="B171" s="233"/>
      <c r="C171" s="234"/>
      <c r="D171" s="235" t="s">
        <v>149</v>
      </c>
      <c r="E171" s="236" t="s">
        <v>19</v>
      </c>
      <c r="F171" s="237" t="s">
        <v>948</v>
      </c>
      <c r="G171" s="234"/>
      <c r="H171" s="236" t="s">
        <v>19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149</v>
      </c>
      <c r="AU171" s="243" t="s">
        <v>81</v>
      </c>
      <c r="AV171" s="13" t="s">
        <v>79</v>
      </c>
      <c r="AW171" s="13" t="s">
        <v>33</v>
      </c>
      <c r="AX171" s="13" t="s">
        <v>72</v>
      </c>
      <c r="AY171" s="243" t="s">
        <v>138</v>
      </c>
    </row>
    <row r="172" s="14" customFormat="1">
      <c r="A172" s="14"/>
      <c r="B172" s="244"/>
      <c r="C172" s="245"/>
      <c r="D172" s="235" t="s">
        <v>149</v>
      </c>
      <c r="E172" s="246" t="s">
        <v>19</v>
      </c>
      <c r="F172" s="247" t="s">
        <v>949</v>
      </c>
      <c r="G172" s="245"/>
      <c r="H172" s="248">
        <v>81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149</v>
      </c>
      <c r="AU172" s="254" t="s">
        <v>81</v>
      </c>
      <c r="AV172" s="14" t="s">
        <v>81</v>
      </c>
      <c r="AW172" s="14" t="s">
        <v>33</v>
      </c>
      <c r="AX172" s="14" t="s">
        <v>79</v>
      </c>
      <c r="AY172" s="254" t="s">
        <v>138</v>
      </c>
    </row>
    <row r="173" s="14" customFormat="1">
      <c r="A173" s="14"/>
      <c r="B173" s="244"/>
      <c r="C173" s="245"/>
      <c r="D173" s="235" t="s">
        <v>149</v>
      </c>
      <c r="E173" s="245"/>
      <c r="F173" s="247" t="s">
        <v>950</v>
      </c>
      <c r="G173" s="245"/>
      <c r="H173" s="248">
        <v>153.90000000000001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149</v>
      </c>
      <c r="AU173" s="254" t="s">
        <v>81</v>
      </c>
      <c r="AV173" s="14" t="s">
        <v>81</v>
      </c>
      <c r="AW173" s="14" t="s">
        <v>4</v>
      </c>
      <c r="AX173" s="14" t="s">
        <v>79</v>
      </c>
      <c r="AY173" s="254" t="s">
        <v>138</v>
      </c>
    </row>
    <row r="174" s="2" customFormat="1" ht="66.75" customHeight="1">
      <c r="A174" s="41"/>
      <c r="B174" s="42"/>
      <c r="C174" s="215" t="s">
        <v>8</v>
      </c>
      <c r="D174" s="215" t="s">
        <v>140</v>
      </c>
      <c r="E174" s="216" t="s">
        <v>951</v>
      </c>
      <c r="F174" s="217" t="s">
        <v>952</v>
      </c>
      <c r="G174" s="218" t="s">
        <v>231</v>
      </c>
      <c r="H174" s="219">
        <v>9.3040000000000003</v>
      </c>
      <c r="I174" s="220"/>
      <c r="J174" s="221">
        <f>ROUND(I174*H174,2)</f>
        <v>0</v>
      </c>
      <c r="K174" s="217" t="s">
        <v>144</v>
      </c>
      <c r="L174" s="47"/>
      <c r="M174" s="222" t="s">
        <v>19</v>
      </c>
      <c r="N174" s="223" t="s">
        <v>43</v>
      </c>
      <c r="O174" s="87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145</v>
      </c>
      <c r="AT174" s="226" t="s">
        <v>140</v>
      </c>
      <c r="AU174" s="226" t="s">
        <v>81</v>
      </c>
      <c r="AY174" s="20" t="s">
        <v>138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79</v>
      </c>
      <c r="BK174" s="227">
        <f>ROUND(I174*H174,2)</f>
        <v>0</v>
      </c>
      <c r="BL174" s="20" t="s">
        <v>145</v>
      </c>
      <c r="BM174" s="226" t="s">
        <v>953</v>
      </c>
    </row>
    <row r="175" s="2" customFormat="1">
      <c r="A175" s="41"/>
      <c r="B175" s="42"/>
      <c r="C175" s="43"/>
      <c r="D175" s="228" t="s">
        <v>147</v>
      </c>
      <c r="E175" s="43"/>
      <c r="F175" s="229" t="s">
        <v>954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147</v>
      </c>
      <c r="AU175" s="20" t="s">
        <v>81</v>
      </c>
    </row>
    <row r="176" s="2" customFormat="1">
      <c r="A176" s="41"/>
      <c r="B176" s="42"/>
      <c r="C176" s="43"/>
      <c r="D176" s="235" t="s">
        <v>164</v>
      </c>
      <c r="E176" s="43"/>
      <c r="F176" s="255" t="s">
        <v>955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164</v>
      </c>
      <c r="AU176" s="20" t="s">
        <v>81</v>
      </c>
    </row>
    <row r="177" s="13" customFormat="1">
      <c r="A177" s="13"/>
      <c r="B177" s="233"/>
      <c r="C177" s="234"/>
      <c r="D177" s="235" t="s">
        <v>149</v>
      </c>
      <c r="E177" s="236" t="s">
        <v>19</v>
      </c>
      <c r="F177" s="237" t="s">
        <v>956</v>
      </c>
      <c r="G177" s="234"/>
      <c r="H177" s="236" t="s">
        <v>19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149</v>
      </c>
      <c r="AU177" s="243" t="s">
        <v>81</v>
      </c>
      <c r="AV177" s="13" t="s">
        <v>79</v>
      </c>
      <c r="AW177" s="13" t="s">
        <v>33</v>
      </c>
      <c r="AX177" s="13" t="s">
        <v>72</v>
      </c>
      <c r="AY177" s="243" t="s">
        <v>138</v>
      </c>
    </row>
    <row r="178" s="14" customFormat="1">
      <c r="A178" s="14"/>
      <c r="B178" s="244"/>
      <c r="C178" s="245"/>
      <c r="D178" s="235" t="s">
        <v>149</v>
      </c>
      <c r="E178" s="246" t="s">
        <v>19</v>
      </c>
      <c r="F178" s="247" t="s">
        <v>957</v>
      </c>
      <c r="G178" s="245"/>
      <c r="H178" s="248">
        <v>4.3200000000000003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149</v>
      </c>
      <c r="AU178" s="254" t="s">
        <v>81</v>
      </c>
      <c r="AV178" s="14" t="s">
        <v>81</v>
      </c>
      <c r="AW178" s="14" t="s">
        <v>33</v>
      </c>
      <c r="AX178" s="14" t="s">
        <v>72</v>
      </c>
      <c r="AY178" s="254" t="s">
        <v>138</v>
      </c>
    </row>
    <row r="179" s="14" customFormat="1">
      <c r="A179" s="14"/>
      <c r="B179" s="244"/>
      <c r="C179" s="245"/>
      <c r="D179" s="235" t="s">
        <v>149</v>
      </c>
      <c r="E179" s="246" t="s">
        <v>19</v>
      </c>
      <c r="F179" s="247" t="s">
        <v>958</v>
      </c>
      <c r="G179" s="245"/>
      <c r="H179" s="248">
        <v>1.704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149</v>
      </c>
      <c r="AU179" s="254" t="s">
        <v>81</v>
      </c>
      <c r="AV179" s="14" t="s">
        <v>81</v>
      </c>
      <c r="AW179" s="14" t="s">
        <v>33</v>
      </c>
      <c r="AX179" s="14" t="s">
        <v>72</v>
      </c>
      <c r="AY179" s="254" t="s">
        <v>138</v>
      </c>
    </row>
    <row r="180" s="14" customFormat="1">
      <c r="A180" s="14"/>
      <c r="B180" s="244"/>
      <c r="C180" s="245"/>
      <c r="D180" s="235" t="s">
        <v>149</v>
      </c>
      <c r="E180" s="246" t="s">
        <v>19</v>
      </c>
      <c r="F180" s="247" t="s">
        <v>959</v>
      </c>
      <c r="G180" s="245"/>
      <c r="H180" s="248">
        <v>0.88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149</v>
      </c>
      <c r="AU180" s="254" t="s">
        <v>81</v>
      </c>
      <c r="AV180" s="14" t="s">
        <v>81</v>
      </c>
      <c r="AW180" s="14" t="s">
        <v>33</v>
      </c>
      <c r="AX180" s="14" t="s">
        <v>72</v>
      </c>
      <c r="AY180" s="254" t="s">
        <v>138</v>
      </c>
    </row>
    <row r="181" s="14" customFormat="1">
      <c r="A181" s="14"/>
      <c r="B181" s="244"/>
      <c r="C181" s="245"/>
      <c r="D181" s="235" t="s">
        <v>149</v>
      </c>
      <c r="E181" s="246" t="s">
        <v>19</v>
      </c>
      <c r="F181" s="247" t="s">
        <v>960</v>
      </c>
      <c r="G181" s="245"/>
      <c r="H181" s="248">
        <v>2.3999999999999999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149</v>
      </c>
      <c r="AU181" s="254" t="s">
        <v>81</v>
      </c>
      <c r="AV181" s="14" t="s">
        <v>81</v>
      </c>
      <c r="AW181" s="14" t="s">
        <v>33</v>
      </c>
      <c r="AX181" s="14" t="s">
        <v>72</v>
      </c>
      <c r="AY181" s="254" t="s">
        <v>138</v>
      </c>
    </row>
    <row r="182" s="15" customFormat="1">
      <c r="A182" s="15"/>
      <c r="B182" s="256"/>
      <c r="C182" s="257"/>
      <c r="D182" s="235" t="s">
        <v>149</v>
      </c>
      <c r="E182" s="258" t="s">
        <v>19</v>
      </c>
      <c r="F182" s="259" t="s">
        <v>193</v>
      </c>
      <c r="G182" s="257"/>
      <c r="H182" s="260">
        <v>9.3040000000000003</v>
      </c>
      <c r="I182" s="261"/>
      <c r="J182" s="257"/>
      <c r="K182" s="257"/>
      <c r="L182" s="262"/>
      <c r="M182" s="263"/>
      <c r="N182" s="264"/>
      <c r="O182" s="264"/>
      <c r="P182" s="264"/>
      <c r="Q182" s="264"/>
      <c r="R182" s="264"/>
      <c r="S182" s="264"/>
      <c r="T182" s="26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6" t="s">
        <v>149</v>
      </c>
      <c r="AU182" s="266" t="s">
        <v>81</v>
      </c>
      <c r="AV182" s="15" t="s">
        <v>145</v>
      </c>
      <c r="AW182" s="15" t="s">
        <v>33</v>
      </c>
      <c r="AX182" s="15" t="s">
        <v>79</v>
      </c>
      <c r="AY182" s="266" t="s">
        <v>138</v>
      </c>
    </row>
    <row r="183" s="2" customFormat="1" ht="16.5" customHeight="1">
      <c r="A183" s="41"/>
      <c r="B183" s="42"/>
      <c r="C183" s="267" t="s">
        <v>236</v>
      </c>
      <c r="D183" s="267" t="s">
        <v>320</v>
      </c>
      <c r="E183" s="268" t="s">
        <v>961</v>
      </c>
      <c r="F183" s="269" t="s">
        <v>962</v>
      </c>
      <c r="G183" s="270" t="s">
        <v>308</v>
      </c>
      <c r="H183" s="271">
        <v>17.678000000000001</v>
      </c>
      <c r="I183" s="272"/>
      <c r="J183" s="273">
        <f>ROUND(I183*H183,2)</f>
        <v>0</v>
      </c>
      <c r="K183" s="269" t="s">
        <v>144</v>
      </c>
      <c r="L183" s="274"/>
      <c r="M183" s="275" t="s">
        <v>19</v>
      </c>
      <c r="N183" s="276" t="s">
        <v>43</v>
      </c>
      <c r="O183" s="87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6" t="s">
        <v>186</v>
      </c>
      <c r="AT183" s="226" t="s">
        <v>320</v>
      </c>
      <c r="AU183" s="226" t="s">
        <v>81</v>
      </c>
      <c r="AY183" s="20" t="s">
        <v>138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20" t="s">
        <v>79</v>
      </c>
      <c r="BK183" s="227">
        <f>ROUND(I183*H183,2)</f>
        <v>0</v>
      </c>
      <c r="BL183" s="20" t="s">
        <v>145</v>
      </c>
      <c r="BM183" s="226" t="s">
        <v>963</v>
      </c>
    </row>
    <row r="184" s="2" customFormat="1">
      <c r="A184" s="41"/>
      <c r="B184" s="42"/>
      <c r="C184" s="43"/>
      <c r="D184" s="235" t="s">
        <v>164</v>
      </c>
      <c r="E184" s="43"/>
      <c r="F184" s="255" t="s">
        <v>964</v>
      </c>
      <c r="G184" s="43"/>
      <c r="H184" s="43"/>
      <c r="I184" s="230"/>
      <c r="J184" s="43"/>
      <c r="K184" s="43"/>
      <c r="L184" s="47"/>
      <c r="M184" s="231"/>
      <c r="N184" s="232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164</v>
      </c>
      <c r="AU184" s="20" t="s">
        <v>81</v>
      </c>
    </row>
    <row r="185" s="14" customFormat="1">
      <c r="A185" s="14"/>
      <c r="B185" s="244"/>
      <c r="C185" s="245"/>
      <c r="D185" s="235" t="s">
        <v>149</v>
      </c>
      <c r="E185" s="245"/>
      <c r="F185" s="247" t="s">
        <v>965</v>
      </c>
      <c r="G185" s="245"/>
      <c r="H185" s="248">
        <v>17.678000000000001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149</v>
      </c>
      <c r="AU185" s="254" t="s">
        <v>81</v>
      </c>
      <c r="AV185" s="14" t="s">
        <v>81</v>
      </c>
      <c r="AW185" s="14" t="s">
        <v>4</v>
      </c>
      <c r="AX185" s="14" t="s">
        <v>79</v>
      </c>
      <c r="AY185" s="254" t="s">
        <v>138</v>
      </c>
    </row>
    <row r="186" s="2" customFormat="1" ht="33" customHeight="1">
      <c r="A186" s="41"/>
      <c r="B186" s="42"/>
      <c r="C186" s="215" t="s">
        <v>243</v>
      </c>
      <c r="D186" s="215" t="s">
        <v>140</v>
      </c>
      <c r="E186" s="216" t="s">
        <v>337</v>
      </c>
      <c r="F186" s="217" t="s">
        <v>338</v>
      </c>
      <c r="G186" s="218" t="s">
        <v>143</v>
      </c>
      <c r="H186" s="219">
        <v>18</v>
      </c>
      <c r="I186" s="220"/>
      <c r="J186" s="221">
        <f>ROUND(I186*H186,2)</f>
        <v>0</v>
      </c>
      <c r="K186" s="217" t="s">
        <v>144</v>
      </c>
      <c r="L186" s="47"/>
      <c r="M186" s="222" t="s">
        <v>19</v>
      </c>
      <c r="N186" s="223" t="s">
        <v>43</v>
      </c>
      <c r="O186" s="87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145</v>
      </c>
      <c r="AT186" s="226" t="s">
        <v>140</v>
      </c>
      <c r="AU186" s="226" t="s">
        <v>81</v>
      </c>
      <c r="AY186" s="20" t="s">
        <v>138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20" t="s">
        <v>79</v>
      </c>
      <c r="BK186" s="227">
        <f>ROUND(I186*H186,2)</f>
        <v>0</v>
      </c>
      <c r="BL186" s="20" t="s">
        <v>145</v>
      </c>
      <c r="BM186" s="226" t="s">
        <v>966</v>
      </c>
    </row>
    <row r="187" s="2" customFormat="1">
      <c r="A187" s="41"/>
      <c r="B187" s="42"/>
      <c r="C187" s="43"/>
      <c r="D187" s="228" t="s">
        <v>147</v>
      </c>
      <c r="E187" s="43"/>
      <c r="F187" s="229" t="s">
        <v>340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147</v>
      </c>
      <c r="AU187" s="20" t="s">
        <v>81</v>
      </c>
    </row>
    <row r="188" s="14" customFormat="1">
      <c r="A188" s="14"/>
      <c r="B188" s="244"/>
      <c r="C188" s="245"/>
      <c r="D188" s="235" t="s">
        <v>149</v>
      </c>
      <c r="E188" s="246" t="s">
        <v>19</v>
      </c>
      <c r="F188" s="247" t="s">
        <v>967</v>
      </c>
      <c r="G188" s="245"/>
      <c r="H188" s="248">
        <v>18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149</v>
      </c>
      <c r="AU188" s="254" t="s">
        <v>81</v>
      </c>
      <c r="AV188" s="14" t="s">
        <v>81</v>
      </c>
      <c r="AW188" s="14" t="s">
        <v>33</v>
      </c>
      <c r="AX188" s="14" t="s">
        <v>79</v>
      </c>
      <c r="AY188" s="254" t="s">
        <v>138</v>
      </c>
    </row>
    <row r="189" s="12" customFormat="1" ht="22.8" customHeight="1">
      <c r="A189" s="12"/>
      <c r="B189" s="199"/>
      <c r="C189" s="200"/>
      <c r="D189" s="201" t="s">
        <v>71</v>
      </c>
      <c r="E189" s="213" t="s">
        <v>81</v>
      </c>
      <c r="F189" s="213" t="s">
        <v>373</v>
      </c>
      <c r="G189" s="200"/>
      <c r="H189" s="200"/>
      <c r="I189" s="203"/>
      <c r="J189" s="214">
        <f>BK189</f>
        <v>0</v>
      </c>
      <c r="K189" s="200"/>
      <c r="L189" s="205"/>
      <c r="M189" s="206"/>
      <c r="N189" s="207"/>
      <c r="O189" s="207"/>
      <c r="P189" s="208">
        <f>SUM(P190:P193)</f>
        <v>0</v>
      </c>
      <c r="Q189" s="207"/>
      <c r="R189" s="208">
        <f>SUM(R190:R193)</f>
        <v>4.3104000000000005</v>
      </c>
      <c r="S189" s="207"/>
      <c r="T189" s="209">
        <f>SUM(T190:T193)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0" t="s">
        <v>79</v>
      </c>
      <c r="AT189" s="211" t="s">
        <v>71</v>
      </c>
      <c r="AU189" s="211" t="s">
        <v>79</v>
      </c>
      <c r="AY189" s="210" t="s">
        <v>138</v>
      </c>
      <c r="BK189" s="212">
        <f>SUM(BK190:BK193)</f>
        <v>0</v>
      </c>
    </row>
    <row r="190" s="2" customFormat="1" ht="66.75" customHeight="1">
      <c r="A190" s="41"/>
      <c r="B190" s="42"/>
      <c r="C190" s="215" t="s">
        <v>248</v>
      </c>
      <c r="D190" s="215" t="s">
        <v>140</v>
      </c>
      <c r="E190" s="216" t="s">
        <v>968</v>
      </c>
      <c r="F190" s="217" t="s">
        <v>969</v>
      </c>
      <c r="G190" s="218" t="s">
        <v>217</v>
      </c>
      <c r="H190" s="219">
        <v>15</v>
      </c>
      <c r="I190" s="220"/>
      <c r="J190" s="221">
        <f>ROUND(I190*H190,2)</f>
        <v>0</v>
      </c>
      <c r="K190" s="217" t="s">
        <v>144</v>
      </c>
      <c r="L190" s="47"/>
      <c r="M190" s="222" t="s">
        <v>19</v>
      </c>
      <c r="N190" s="223" t="s">
        <v>43</v>
      </c>
      <c r="O190" s="87"/>
      <c r="P190" s="224">
        <f>O190*H190</f>
        <v>0</v>
      </c>
      <c r="Q190" s="224">
        <v>0.28736</v>
      </c>
      <c r="R190" s="224">
        <f>Q190*H190</f>
        <v>4.3104000000000005</v>
      </c>
      <c r="S190" s="224">
        <v>0</v>
      </c>
      <c r="T190" s="22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6" t="s">
        <v>145</v>
      </c>
      <c r="AT190" s="226" t="s">
        <v>140</v>
      </c>
      <c r="AU190" s="226" t="s">
        <v>81</v>
      </c>
      <c r="AY190" s="20" t="s">
        <v>138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20" t="s">
        <v>79</v>
      </c>
      <c r="BK190" s="227">
        <f>ROUND(I190*H190,2)</f>
        <v>0</v>
      </c>
      <c r="BL190" s="20" t="s">
        <v>145</v>
      </c>
      <c r="BM190" s="226" t="s">
        <v>970</v>
      </c>
    </row>
    <row r="191" s="2" customFormat="1">
      <c r="A191" s="41"/>
      <c r="B191" s="42"/>
      <c r="C191" s="43"/>
      <c r="D191" s="228" t="s">
        <v>147</v>
      </c>
      <c r="E191" s="43"/>
      <c r="F191" s="229" t="s">
        <v>971</v>
      </c>
      <c r="G191" s="43"/>
      <c r="H191" s="43"/>
      <c r="I191" s="230"/>
      <c r="J191" s="43"/>
      <c r="K191" s="43"/>
      <c r="L191" s="47"/>
      <c r="M191" s="231"/>
      <c r="N191" s="232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147</v>
      </c>
      <c r="AU191" s="20" t="s">
        <v>81</v>
      </c>
    </row>
    <row r="192" s="13" customFormat="1">
      <c r="A192" s="13"/>
      <c r="B192" s="233"/>
      <c r="C192" s="234"/>
      <c r="D192" s="235" t="s">
        <v>149</v>
      </c>
      <c r="E192" s="236" t="s">
        <v>19</v>
      </c>
      <c r="F192" s="237" t="s">
        <v>948</v>
      </c>
      <c r="G192" s="234"/>
      <c r="H192" s="236" t="s">
        <v>19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149</v>
      </c>
      <c r="AU192" s="243" t="s">
        <v>81</v>
      </c>
      <c r="AV192" s="13" t="s">
        <v>79</v>
      </c>
      <c r="AW192" s="13" t="s">
        <v>33</v>
      </c>
      <c r="AX192" s="13" t="s">
        <v>72</v>
      </c>
      <c r="AY192" s="243" t="s">
        <v>138</v>
      </c>
    </row>
    <row r="193" s="14" customFormat="1">
      <c r="A193" s="14"/>
      <c r="B193" s="244"/>
      <c r="C193" s="245"/>
      <c r="D193" s="235" t="s">
        <v>149</v>
      </c>
      <c r="E193" s="246" t="s">
        <v>19</v>
      </c>
      <c r="F193" s="247" t="s">
        <v>972</v>
      </c>
      <c r="G193" s="245"/>
      <c r="H193" s="248">
        <v>15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149</v>
      </c>
      <c r="AU193" s="254" t="s">
        <v>81</v>
      </c>
      <c r="AV193" s="14" t="s">
        <v>81</v>
      </c>
      <c r="AW193" s="14" t="s">
        <v>33</v>
      </c>
      <c r="AX193" s="14" t="s">
        <v>79</v>
      </c>
      <c r="AY193" s="254" t="s">
        <v>138</v>
      </c>
    </row>
    <row r="194" s="12" customFormat="1" ht="22.8" customHeight="1">
      <c r="A194" s="12"/>
      <c r="B194" s="199"/>
      <c r="C194" s="200"/>
      <c r="D194" s="201" t="s">
        <v>71</v>
      </c>
      <c r="E194" s="213" t="s">
        <v>158</v>
      </c>
      <c r="F194" s="213" t="s">
        <v>697</v>
      </c>
      <c r="G194" s="200"/>
      <c r="H194" s="200"/>
      <c r="I194" s="203"/>
      <c r="J194" s="214">
        <f>BK194</f>
        <v>0</v>
      </c>
      <c r="K194" s="200"/>
      <c r="L194" s="205"/>
      <c r="M194" s="206"/>
      <c r="N194" s="207"/>
      <c r="O194" s="207"/>
      <c r="P194" s="208">
        <f>SUM(P195:P208)</f>
        <v>0</v>
      </c>
      <c r="Q194" s="207"/>
      <c r="R194" s="208">
        <f>SUM(R195:R208)</f>
        <v>0.064000000000000001</v>
      </c>
      <c r="S194" s="207"/>
      <c r="T194" s="209">
        <f>SUM(T195:T208)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0" t="s">
        <v>79</v>
      </c>
      <c r="AT194" s="211" t="s">
        <v>71</v>
      </c>
      <c r="AU194" s="211" t="s">
        <v>79</v>
      </c>
      <c r="AY194" s="210" t="s">
        <v>138</v>
      </c>
      <c r="BK194" s="212">
        <f>SUM(BK195:BK208)</f>
        <v>0</v>
      </c>
    </row>
    <row r="195" s="2" customFormat="1" ht="24.15" customHeight="1">
      <c r="A195" s="41"/>
      <c r="B195" s="42"/>
      <c r="C195" s="215" t="s">
        <v>253</v>
      </c>
      <c r="D195" s="215" t="s">
        <v>140</v>
      </c>
      <c r="E195" s="216" t="s">
        <v>973</v>
      </c>
      <c r="F195" s="217" t="s">
        <v>974</v>
      </c>
      <c r="G195" s="218" t="s">
        <v>217</v>
      </c>
      <c r="H195" s="219">
        <v>20.550000000000001</v>
      </c>
      <c r="I195" s="220"/>
      <c r="J195" s="221">
        <f>ROUND(I195*H195,2)</f>
        <v>0</v>
      </c>
      <c r="K195" s="217" t="s">
        <v>144</v>
      </c>
      <c r="L195" s="47"/>
      <c r="M195" s="222" t="s">
        <v>19</v>
      </c>
      <c r="N195" s="223" t="s">
        <v>43</v>
      </c>
      <c r="O195" s="87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145</v>
      </c>
      <c r="AT195" s="226" t="s">
        <v>140</v>
      </c>
      <c r="AU195" s="226" t="s">
        <v>81</v>
      </c>
      <c r="AY195" s="20" t="s">
        <v>138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79</v>
      </c>
      <c r="BK195" s="227">
        <f>ROUND(I195*H195,2)</f>
        <v>0</v>
      </c>
      <c r="BL195" s="20" t="s">
        <v>145</v>
      </c>
      <c r="BM195" s="226" t="s">
        <v>975</v>
      </c>
    </row>
    <row r="196" s="2" customFormat="1">
      <c r="A196" s="41"/>
      <c r="B196" s="42"/>
      <c r="C196" s="43"/>
      <c r="D196" s="228" t="s">
        <v>147</v>
      </c>
      <c r="E196" s="43"/>
      <c r="F196" s="229" t="s">
        <v>976</v>
      </c>
      <c r="G196" s="43"/>
      <c r="H196" s="43"/>
      <c r="I196" s="230"/>
      <c r="J196" s="43"/>
      <c r="K196" s="43"/>
      <c r="L196" s="47"/>
      <c r="M196" s="231"/>
      <c r="N196" s="232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147</v>
      </c>
      <c r="AU196" s="20" t="s">
        <v>81</v>
      </c>
    </row>
    <row r="197" s="14" customFormat="1">
      <c r="A197" s="14"/>
      <c r="B197" s="244"/>
      <c r="C197" s="245"/>
      <c r="D197" s="235" t="s">
        <v>149</v>
      </c>
      <c r="E197" s="246" t="s">
        <v>19</v>
      </c>
      <c r="F197" s="247" t="s">
        <v>977</v>
      </c>
      <c r="G197" s="245"/>
      <c r="H197" s="248">
        <v>9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149</v>
      </c>
      <c r="AU197" s="254" t="s">
        <v>81</v>
      </c>
      <c r="AV197" s="14" t="s">
        <v>81</v>
      </c>
      <c r="AW197" s="14" t="s">
        <v>33</v>
      </c>
      <c r="AX197" s="14" t="s">
        <v>72</v>
      </c>
      <c r="AY197" s="254" t="s">
        <v>138</v>
      </c>
    </row>
    <row r="198" s="14" customFormat="1">
      <c r="A198" s="14"/>
      <c r="B198" s="244"/>
      <c r="C198" s="245"/>
      <c r="D198" s="235" t="s">
        <v>149</v>
      </c>
      <c r="E198" s="246" t="s">
        <v>19</v>
      </c>
      <c r="F198" s="247" t="s">
        <v>978</v>
      </c>
      <c r="G198" s="245"/>
      <c r="H198" s="248">
        <v>3.5499999999999998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149</v>
      </c>
      <c r="AU198" s="254" t="s">
        <v>81</v>
      </c>
      <c r="AV198" s="14" t="s">
        <v>81</v>
      </c>
      <c r="AW198" s="14" t="s">
        <v>33</v>
      </c>
      <c r="AX198" s="14" t="s">
        <v>72</v>
      </c>
      <c r="AY198" s="254" t="s">
        <v>138</v>
      </c>
    </row>
    <row r="199" s="14" customFormat="1">
      <c r="A199" s="14"/>
      <c r="B199" s="244"/>
      <c r="C199" s="245"/>
      <c r="D199" s="235" t="s">
        <v>149</v>
      </c>
      <c r="E199" s="246" t="s">
        <v>19</v>
      </c>
      <c r="F199" s="247" t="s">
        <v>979</v>
      </c>
      <c r="G199" s="245"/>
      <c r="H199" s="248">
        <v>2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149</v>
      </c>
      <c r="AU199" s="254" t="s">
        <v>81</v>
      </c>
      <c r="AV199" s="14" t="s">
        <v>81</v>
      </c>
      <c r="AW199" s="14" t="s">
        <v>33</v>
      </c>
      <c r="AX199" s="14" t="s">
        <v>72</v>
      </c>
      <c r="AY199" s="254" t="s">
        <v>138</v>
      </c>
    </row>
    <row r="200" s="14" customFormat="1">
      <c r="A200" s="14"/>
      <c r="B200" s="244"/>
      <c r="C200" s="245"/>
      <c r="D200" s="235" t="s">
        <v>149</v>
      </c>
      <c r="E200" s="246" t="s">
        <v>19</v>
      </c>
      <c r="F200" s="247" t="s">
        <v>980</v>
      </c>
      <c r="G200" s="245"/>
      <c r="H200" s="248">
        <v>6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149</v>
      </c>
      <c r="AU200" s="254" t="s">
        <v>81</v>
      </c>
      <c r="AV200" s="14" t="s">
        <v>81</v>
      </c>
      <c r="AW200" s="14" t="s">
        <v>33</v>
      </c>
      <c r="AX200" s="14" t="s">
        <v>72</v>
      </c>
      <c r="AY200" s="254" t="s">
        <v>138</v>
      </c>
    </row>
    <row r="201" s="15" customFormat="1">
      <c r="A201" s="15"/>
      <c r="B201" s="256"/>
      <c r="C201" s="257"/>
      <c r="D201" s="235" t="s">
        <v>149</v>
      </c>
      <c r="E201" s="258" t="s">
        <v>19</v>
      </c>
      <c r="F201" s="259" t="s">
        <v>193</v>
      </c>
      <c r="G201" s="257"/>
      <c r="H201" s="260">
        <v>20.550000000000001</v>
      </c>
      <c r="I201" s="261"/>
      <c r="J201" s="257"/>
      <c r="K201" s="257"/>
      <c r="L201" s="262"/>
      <c r="M201" s="263"/>
      <c r="N201" s="264"/>
      <c r="O201" s="264"/>
      <c r="P201" s="264"/>
      <c r="Q201" s="264"/>
      <c r="R201" s="264"/>
      <c r="S201" s="264"/>
      <c r="T201" s="26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6" t="s">
        <v>149</v>
      </c>
      <c r="AU201" s="266" t="s">
        <v>81</v>
      </c>
      <c r="AV201" s="15" t="s">
        <v>145</v>
      </c>
      <c r="AW201" s="15" t="s">
        <v>33</v>
      </c>
      <c r="AX201" s="15" t="s">
        <v>79</v>
      </c>
      <c r="AY201" s="266" t="s">
        <v>138</v>
      </c>
    </row>
    <row r="202" s="2" customFormat="1" ht="16.5" customHeight="1">
      <c r="A202" s="41"/>
      <c r="B202" s="42"/>
      <c r="C202" s="215" t="s">
        <v>157</v>
      </c>
      <c r="D202" s="215" t="s">
        <v>140</v>
      </c>
      <c r="E202" s="216" t="s">
        <v>981</v>
      </c>
      <c r="F202" s="217" t="s">
        <v>982</v>
      </c>
      <c r="G202" s="218" t="s">
        <v>217</v>
      </c>
      <c r="H202" s="219">
        <v>20.550000000000001</v>
      </c>
      <c r="I202" s="220"/>
      <c r="J202" s="221">
        <f>ROUND(I202*H202,2)</f>
        <v>0</v>
      </c>
      <c r="K202" s="217" t="s">
        <v>489</v>
      </c>
      <c r="L202" s="47"/>
      <c r="M202" s="222" t="s">
        <v>19</v>
      </c>
      <c r="N202" s="223" t="s">
        <v>43</v>
      </c>
      <c r="O202" s="87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6" t="s">
        <v>145</v>
      </c>
      <c r="AT202" s="226" t="s">
        <v>140</v>
      </c>
      <c r="AU202" s="226" t="s">
        <v>81</v>
      </c>
      <c r="AY202" s="20" t="s">
        <v>138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20" t="s">
        <v>79</v>
      </c>
      <c r="BK202" s="227">
        <f>ROUND(I202*H202,2)</f>
        <v>0</v>
      </c>
      <c r="BL202" s="20" t="s">
        <v>145</v>
      </c>
      <c r="BM202" s="226" t="s">
        <v>983</v>
      </c>
    </row>
    <row r="203" s="2" customFormat="1" ht="24.15" customHeight="1">
      <c r="A203" s="41"/>
      <c r="B203" s="42"/>
      <c r="C203" s="215" t="s">
        <v>7</v>
      </c>
      <c r="D203" s="215" t="s">
        <v>140</v>
      </c>
      <c r="E203" s="216" t="s">
        <v>984</v>
      </c>
      <c r="F203" s="217" t="s">
        <v>985</v>
      </c>
      <c r="G203" s="218" t="s">
        <v>161</v>
      </c>
      <c r="H203" s="219">
        <v>2</v>
      </c>
      <c r="I203" s="220"/>
      <c r="J203" s="221">
        <f>ROUND(I203*H203,2)</f>
        <v>0</v>
      </c>
      <c r="K203" s="217" t="s">
        <v>144</v>
      </c>
      <c r="L203" s="47"/>
      <c r="M203" s="222" t="s">
        <v>19</v>
      </c>
      <c r="N203" s="223" t="s">
        <v>43</v>
      </c>
      <c r="O203" s="87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6" t="s">
        <v>145</v>
      </c>
      <c r="AT203" s="226" t="s">
        <v>140</v>
      </c>
      <c r="AU203" s="226" t="s">
        <v>81</v>
      </c>
      <c r="AY203" s="20" t="s">
        <v>138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20" t="s">
        <v>79</v>
      </c>
      <c r="BK203" s="227">
        <f>ROUND(I203*H203,2)</f>
        <v>0</v>
      </c>
      <c r="BL203" s="20" t="s">
        <v>145</v>
      </c>
      <c r="BM203" s="226" t="s">
        <v>986</v>
      </c>
    </row>
    <row r="204" s="2" customFormat="1">
      <c r="A204" s="41"/>
      <c r="B204" s="42"/>
      <c r="C204" s="43"/>
      <c r="D204" s="228" t="s">
        <v>147</v>
      </c>
      <c r="E204" s="43"/>
      <c r="F204" s="229" t="s">
        <v>987</v>
      </c>
      <c r="G204" s="43"/>
      <c r="H204" s="43"/>
      <c r="I204" s="230"/>
      <c r="J204" s="43"/>
      <c r="K204" s="43"/>
      <c r="L204" s="47"/>
      <c r="M204" s="231"/>
      <c r="N204" s="232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147</v>
      </c>
      <c r="AU204" s="20" t="s">
        <v>81</v>
      </c>
    </row>
    <row r="205" s="13" customFormat="1">
      <c r="A205" s="13"/>
      <c r="B205" s="233"/>
      <c r="C205" s="234"/>
      <c r="D205" s="235" t="s">
        <v>149</v>
      </c>
      <c r="E205" s="236" t="s">
        <v>19</v>
      </c>
      <c r="F205" s="237" t="s">
        <v>988</v>
      </c>
      <c r="G205" s="234"/>
      <c r="H205" s="236" t="s">
        <v>19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149</v>
      </c>
      <c r="AU205" s="243" t="s">
        <v>81</v>
      </c>
      <c r="AV205" s="13" t="s">
        <v>79</v>
      </c>
      <c r="AW205" s="13" t="s">
        <v>33</v>
      </c>
      <c r="AX205" s="13" t="s">
        <v>72</v>
      </c>
      <c r="AY205" s="243" t="s">
        <v>138</v>
      </c>
    </row>
    <row r="206" s="14" customFormat="1">
      <c r="A206" s="14"/>
      <c r="B206" s="244"/>
      <c r="C206" s="245"/>
      <c r="D206" s="235" t="s">
        <v>149</v>
      </c>
      <c r="E206" s="246" t="s">
        <v>19</v>
      </c>
      <c r="F206" s="247" t="s">
        <v>81</v>
      </c>
      <c r="G206" s="245"/>
      <c r="H206" s="248">
        <v>2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149</v>
      </c>
      <c r="AU206" s="254" t="s">
        <v>81</v>
      </c>
      <c r="AV206" s="14" t="s">
        <v>81</v>
      </c>
      <c r="AW206" s="14" t="s">
        <v>33</v>
      </c>
      <c r="AX206" s="14" t="s">
        <v>79</v>
      </c>
      <c r="AY206" s="254" t="s">
        <v>138</v>
      </c>
    </row>
    <row r="207" s="2" customFormat="1" ht="16.5" customHeight="1">
      <c r="A207" s="41"/>
      <c r="B207" s="42"/>
      <c r="C207" s="267" t="s">
        <v>268</v>
      </c>
      <c r="D207" s="267" t="s">
        <v>320</v>
      </c>
      <c r="E207" s="268" t="s">
        <v>989</v>
      </c>
      <c r="F207" s="269" t="s">
        <v>990</v>
      </c>
      <c r="G207" s="270" t="s">
        <v>161</v>
      </c>
      <c r="H207" s="271">
        <v>2</v>
      </c>
      <c r="I207" s="272"/>
      <c r="J207" s="273">
        <f>ROUND(I207*H207,2)</f>
        <v>0</v>
      </c>
      <c r="K207" s="269" t="s">
        <v>489</v>
      </c>
      <c r="L207" s="274"/>
      <c r="M207" s="275" t="s">
        <v>19</v>
      </c>
      <c r="N207" s="276" t="s">
        <v>43</v>
      </c>
      <c r="O207" s="87"/>
      <c r="P207" s="224">
        <f>O207*H207</f>
        <v>0</v>
      </c>
      <c r="Q207" s="224">
        <v>0.032000000000000001</v>
      </c>
      <c r="R207" s="224">
        <f>Q207*H207</f>
        <v>0.064000000000000001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186</v>
      </c>
      <c r="AT207" s="226" t="s">
        <v>320</v>
      </c>
      <c r="AU207" s="226" t="s">
        <v>81</v>
      </c>
      <c r="AY207" s="20" t="s">
        <v>138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79</v>
      </c>
      <c r="BK207" s="227">
        <f>ROUND(I207*H207,2)</f>
        <v>0</v>
      </c>
      <c r="BL207" s="20" t="s">
        <v>145</v>
      </c>
      <c r="BM207" s="226" t="s">
        <v>991</v>
      </c>
    </row>
    <row r="208" s="2" customFormat="1">
      <c r="A208" s="41"/>
      <c r="B208" s="42"/>
      <c r="C208" s="43"/>
      <c r="D208" s="235" t="s">
        <v>164</v>
      </c>
      <c r="E208" s="43"/>
      <c r="F208" s="255" t="s">
        <v>992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164</v>
      </c>
      <c r="AU208" s="20" t="s">
        <v>81</v>
      </c>
    </row>
    <row r="209" s="12" customFormat="1" ht="22.8" customHeight="1">
      <c r="A209" s="12"/>
      <c r="B209" s="199"/>
      <c r="C209" s="200"/>
      <c r="D209" s="201" t="s">
        <v>71</v>
      </c>
      <c r="E209" s="213" t="s">
        <v>145</v>
      </c>
      <c r="F209" s="213" t="s">
        <v>734</v>
      </c>
      <c r="G209" s="200"/>
      <c r="H209" s="200"/>
      <c r="I209" s="203"/>
      <c r="J209" s="214">
        <f>BK209</f>
        <v>0</v>
      </c>
      <c r="K209" s="200"/>
      <c r="L209" s="205"/>
      <c r="M209" s="206"/>
      <c r="N209" s="207"/>
      <c r="O209" s="207"/>
      <c r="P209" s="208">
        <f>SUM(P210:P237)</f>
        <v>0</v>
      </c>
      <c r="Q209" s="207"/>
      <c r="R209" s="208">
        <f>SUM(R210:R237)</f>
        <v>0.10322249</v>
      </c>
      <c r="S209" s="207"/>
      <c r="T209" s="209">
        <f>SUM(T210:T237)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0" t="s">
        <v>79</v>
      </c>
      <c r="AT209" s="211" t="s">
        <v>71</v>
      </c>
      <c r="AU209" s="211" t="s">
        <v>79</v>
      </c>
      <c r="AY209" s="210" t="s">
        <v>138</v>
      </c>
      <c r="BK209" s="212">
        <f>SUM(BK210:BK237)</f>
        <v>0</v>
      </c>
    </row>
    <row r="210" s="2" customFormat="1" ht="33" customHeight="1">
      <c r="A210" s="41"/>
      <c r="B210" s="42"/>
      <c r="C210" s="215" t="s">
        <v>273</v>
      </c>
      <c r="D210" s="215" t="s">
        <v>140</v>
      </c>
      <c r="E210" s="216" t="s">
        <v>993</v>
      </c>
      <c r="F210" s="217" t="s">
        <v>994</v>
      </c>
      <c r="G210" s="218" t="s">
        <v>231</v>
      </c>
      <c r="H210" s="219">
        <v>3.149</v>
      </c>
      <c r="I210" s="220"/>
      <c r="J210" s="221">
        <f>ROUND(I210*H210,2)</f>
        <v>0</v>
      </c>
      <c r="K210" s="217" t="s">
        <v>144</v>
      </c>
      <c r="L210" s="47"/>
      <c r="M210" s="222" t="s">
        <v>19</v>
      </c>
      <c r="N210" s="223" t="s">
        <v>43</v>
      </c>
      <c r="O210" s="87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6" t="s">
        <v>145</v>
      </c>
      <c r="AT210" s="226" t="s">
        <v>140</v>
      </c>
      <c r="AU210" s="226" t="s">
        <v>81</v>
      </c>
      <c r="AY210" s="20" t="s">
        <v>138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20" t="s">
        <v>79</v>
      </c>
      <c r="BK210" s="227">
        <f>ROUND(I210*H210,2)</f>
        <v>0</v>
      </c>
      <c r="BL210" s="20" t="s">
        <v>145</v>
      </c>
      <c r="BM210" s="226" t="s">
        <v>995</v>
      </c>
    </row>
    <row r="211" s="2" customFormat="1">
      <c r="A211" s="41"/>
      <c r="B211" s="42"/>
      <c r="C211" s="43"/>
      <c r="D211" s="228" t="s">
        <v>147</v>
      </c>
      <c r="E211" s="43"/>
      <c r="F211" s="229" t="s">
        <v>996</v>
      </c>
      <c r="G211" s="43"/>
      <c r="H211" s="43"/>
      <c r="I211" s="230"/>
      <c r="J211" s="43"/>
      <c r="K211" s="43"/>
      <c r="L211" s="47"/>
      <c r="M211" s="231"/>
      <c r="N211" s="232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147</v>
      </c>
      <c r="AU211" s="20" t="s">
        <v>81</v>
      </c>
    </row>
    <row r="212" s="13" customFormat="1">
      <c r="A212" s="13"/>
      <c r="B212" s="233"/>
      <c r="C212" s="234"/>
      <c r="D212" s="235" t="s">
        <v>149</v>
      </c>
      <c r="E212" s="236" t="s">
        <v>19</v>
      </c>
      <c r="F212" s="237" t="s">
        <v>997</v>
      </c>
      <c r="G212" s="234"/>
      <c r="H212" s="236" t="s">
        <v>19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149</v>
      </c>
      <c r="AU212" s="243" t="s">
        <v>81</v>
      </c>
      <c r="AV212" s="13" t="s">
        <v>79</v>
      </c>
      <c r="AW212" s="13" t="s">
        <v>33</v>
      </c>
      <c r="AX212" s="13" t="s">
        <v>72</v>
      </c>
      <c r="AY212" s="243" t="s">
        <v>138</v>
      </c>
    </row>
    <row r="213" s="14" customFormat="1">
      <c r="A213" s="14"/>
      <c r="B213" s="244"/>
      <c r="C213" s="245"/>
      <c r="D213" s="235" t="s">
        <v>149</v>
      </c>
      <c r="E213" s="246" t="s">
        <v>19</v>
      </c>
      <c r="F213" s="247" t="s">
        <v>998</v>
      </c>
      <c r="G213" s="245"/>
      <c r="H213" s="248">
        <v>1.0800000000000001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149</v>
      </c>
      <c r="AU213" s="254" t="s">
        <v>81</v>
      </c>
      <c r="AV213" s="14" t="s">
        <v>81</v>
      </c>
      <c r="AW213" s="14" t="s">
        <v>33</v>
      </c>
      <c r="AX213" s="14" t="s">
        <v>72</v>
      </c>
      <c r="AY213" s="254" t="s">
        <v>138</v>
      </c>
    </row>
    <row r="214" s="14" customFormat="1">
      <c r="A214" s="14"/>
      <c r="B214" s="244"/>
      <c r="C214" s="245"/>
      <c r="D214" s="235" t="s">
        <v>149</v>
      </c>
      <c r="E214" s="246" t="s">
        <v>19</v>
      </c>
      <c r="F214" s="247" t="s">
        <v>999</v>
      </c>
      <c r="G214" s="245"/>
      <c r="H214" s="248">
        <v>0.42599999999999999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149</v>
      </c>
      <c r="AU214" s="254" t="s">
        <v>81</v>
      </c>
      <c r="AV214" s="14" t="s">
        <v>81</v>
      </c>
      <c r="AW214" s="14" t="s">
        <v>33</v>
      </c>
      <c r="AX214" s="14" t="s">
        <v>72</v>
      </c>
      <c r="AY214" s="254" t="s">
        <v>138</v>
      </c>
    </row>
    <row r="215" s="14" customFormat="1">
      <c r="A215" s="14"/>
      <c r="B215" s="244"/>
      <c r="C215" s="245"/>
      <c r="D215" s="235" t="s">
        <v>149</v>
      </c>
      <c r="E215" s="246" t="s">
        <v>19</v>
      </c>
      <c r="F215" s="247" t="s">
        <v>1000</v>
      </c>
      <c r="G215" s="245"/>
      <c r="H215" s="248">
        <v>0.23999999999999999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149</v>
      </c>
      <c r="AU215" s="254" t="s">
        <v>81</v>
      </c>
      <c r="AV215" s="14" t="s">
        <v>81</v>
      </c>
      <c r="AW215" s="14" t="s">
        <v>33</v>
      </c>
      <c r="AX215" s="14" t="s">
        <v>72</v>
      </c>
      <c r="AY215" s="254" t="s">
        <v>138</v>
      </c>
    </row>
    <row r="216" s="14" customFormat="1">
      <c r="A216" s="14"/>
      <c r="B216" s="244"/>
      <c r="C216" s="245"/>
      <c r="D216" s="235" t="s">
        <v>149</v>
      </c>
      <c r="E216" s="246" t="s">
        <v>19</v>
      </c>
      <c r="F216" s="247" t="s">
        <v>1001</v>
      </c>
      <c r="G216" s="245"/>
      <c r="H216" s="248">
        <v>0.71999999999999997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149</v>
      </c>
      <c r="AU216" s="254" t="s">
        <v>81</v>
      </c>
      <c r="AV216" s="14" t="s">
        <v>81</v>
      </c>
      <c r="AW216" s="14" t="s">
        <v>33</v>
      </c>
      <c r="AX216" s="14" t="s">
        <v>72</v>
      </c>
      <c r="AY216" s="254" t="s">
        <v>138</v>
      </c>
    </row>
    <row r="217" s="13" customFormat="1">
      <c r="A217" s="13"/>
      <c r="B217" s="233"/>
      <c r="C217" s="234"/>
      <c r="D217" s="235" t="s">
        <v>149</v>
      </c>
      <c r="E217" s="236" t="s">
        <v>19</v>
      </c>
      <c r="F217" s="237" t="s">
        <v>1002</v>
      </c>
      <c r="G217" s="234"/>
      <c r="H217" s="236" t="s">
        <v>19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149</v>
      </c>
      <c r="AU217" s="243" t="s">
        <v>81</v>
      </c>
      <c r="AV217" s="13" t="s">
        <v>79</v>
      </c>
      <c r="AW217" s="13" t="s">
        <v>33</v>
      </c>
      <c r="AX217" s="13" t="s">
        <v>72</v>
      </c>
      <c r="AY217" s="243" t="s">
        <v>138</v>
      </c>
    </row>
    <row r="218" s="14" customFormat="1">
      <c r="A218" s="14"/>
      <c r="B218" s="244"/>
      <c r="C218" s="245"/>
      <c r="D218" s="235" t="s">
        <v>149</v>
      </c>
      <c r="E218" s="246" t="s">
        <v>19</v>
      </c>
      <c r="F218" s="247" t="s">
        <v>1003</v>
      </c>
      <c r="G218" s="245"/>
      <c r="H218" s="248">
        <v>0.074999999999999997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149</v>
      </c>
      <c r="AU218" s="254" t="s">
        <v>81</v>
      </c>
      <c r="AV218" s="14" t="s">
        <v>81</v>
      </c>
      <c r="AW218" s="14" t="s">
        <v>33</v>
      </c>
      <c r="AX218" s="14" t="s">
        <v>72</v>
      </c>
      <c r="AY218" s="254" t="s">
        <v>138</v>
      </c>
    </row>
    <row r="219" s="13" customFormat="1">
      <c r="A219" s="13"/>
      <c r="B219" s="233"/>
      <c r="C219" s="234"/>
      <c r="D219" s="235" t="s">
        <v>149</v>
      </c>
      <c r="E219" s="236" t="s">
        <v>19</v>
      </c>
      <c r="F219" s="237" t="s">
        <v>899</v>
      </c>
      <c r="G219" s="234"/>
      <c r="H219" s="236" t="s">
        <v>19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149</v>
      </c>
      <c r="AU219" s="243" t="s">
        <v>81</v>
      </c>
      <c r="AV219" s="13" t="s">
        <v>79</v>
      </c>
      <c r="AW219" s="13" t="s">
        <v>33</v>
      </c>
      <c r="AX219" s="13" t="s">
        <v>72</v>
      </c>
      <c r="AY219" s="243" t="s">
        <v>138</v>
      </c>
    </row>
    <row r="220" s="14" customFormat="1">
      <c r="A220" s="14"/>
      <c r="B220" s="244"/>
      <c r="C220" s="245"/>
      <c r="D220" s="235" t="s">
        <v>149</v>
      </c>
      <c r="E220" s="246" t="s">
        <v>19</v>
      </c>
      <c r="F220" s="247" t="s">
        <v>1004</v>
      </c>
      <c r="G220" s="245"/>
      <c r="H220" s="248">
        <v>0.60799999999999998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149</v>
      </c>
      <c r="AU220" s="254" t="s">
        <v>81</v>
      </c>
      <c r="AV220" s="14" t="s">
        <v>81</v>
      </c>
      <c r="AW220" s="14" t="s">
        <v>33</v>
      </c>
      <c r="AX220" s="14" t="s">
        <v>72</v>
      </c>
      <c r="AY220" s="254" t="s">
        <v>138</v>
      </c>
    </row>
    <row r="221" s="15" customFormat="1">
      <c r="A221" s="15"/>
      <c r="B221" s="256"/>
      <c r="C221" s="257"/>
      <c r="D221" s="235" t="s">
        <v>149</v>
      </c>
      <c r="E221" s="258" t="s">
        <v>19</v>
      </c>
      <c r="F221" s="259" t="s">
        <v>193</v>
      </c>
      <c r="G221" s="257"/>
      <c r="H221" s="260">
        <v>3.149</v>
      </c>
      <c r="I221" s="261"/>
      <c r="J221" s="257"/>
      <c r="K221" s="257"/>
      <c r="L221" s="262"/>
      <c r="M221" s="263"/>
      <c r="N221" s="264"/>
      <c r="O221" s="264"/>
      <c r="P221" s="264"/>
      <c r="Q221" s="264"/>
      <c r="R221" s="264"/>
      <c r="S221" s="264"/>
      <c r="T221" s="26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6" t="s">
        <v>149</v>
      </c>
      <c r="AU221" s="266" t="s">
        <v>81</v>
      </c>
      <c r="AV221" s="15" t="s">
        <v>145</v>
      </c>
      <c r="AW221" s="15" t="s">
        <v>33</v>
      </c>
      <c r="AX221" s="15" t="s">
        <v>79</v>
      </c>
      <c r="AY221" s="266" t="s">
        <v>138</v>
      </c>
    </row>
    <row r="222" s="2" customFormat="1" ht="37.8" customHeight="1">
      <c r="A222" s="41"/>
      <c r="B222" s="42"/>
      <c r="C222" s="215" t="s">
        <v>278</v>
      </c>
      <c r="D222" s="215" t="s">
        <v>140</v>
      </c>
      <c r="E222" s="216" t="s">
        <v>1005</v>
      </c>
      <c r="F222" s="217" t="s">
        <v>1006</v>
      </c>
      <c r="G222" s="218" t="s">
        <v>231</v>
      </c>
      <c r="H222" s="219">
        <v>0.91200000000000003</v>
      </c>
      <c r="I222" s="220"/>
      <c r="J222" s="221">
        <f>ROUND(I222*H222,2)</f>
        <v>0</v>
      </c>
      <c r="K222" s="217" t="s">
        <v>144</v>
      </c>
      <c r="L222" s="47"/>
      <c r="M222" s="222" t="s">
        <v>19</v>
      </c>
      <c r="N222" s="223" t="s">
        <v>43</v>
      </c>
      <c r="O222" s="87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145</v>
      </c>
      <c r="AT222" s="226" t="s">
        <v>140</v>
      </c>
      <c r="AU222" s="226" t="s">
        <v>81</v>
      </c>
      <c r="AY222" s="20" t="s">
        <v>138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20" t="s">
        <v>79</v>
      </c>
      <c r="BK222" s="227">
        <f>ROUND(I222*H222,2)</f>
        <v>0</v>
      </c>
      <c r="BL222" s="20" t="s">
        <v>145</v>
      </c>
      <c r="BM222" s="226" t="s">
        <v>1007</v>
      </c>
    </row>
    <row r="223" s="2" customFormat="1">
      <c r="A223" s="41"/>
      <c r="B223" s="42"/>
      <c r="C223" s="43"/>
      <c r="D223" s="228" t="s">
        <v>147</v>
      </c>
      <c r="E223" s="43"/>
      <c r="F223" s="229" t="s">
        <v>1008</v>
      </c>
      <c r="G223" s="43"/>
      <c r="H223" s="43"/>
      <c r="I223" s="230"/>
      <c r="J223" s="43"/>
      <c r="K223" s="43"/>
      <c r="L223" s="47"/>
      <c r="M223" s="231"/>
      <c r="N223" s="232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147</v>
      </c>
      <c r="AU223" s="20" t="s">
        <v>81</v>
      </c>
    </row>
    <row r="224" s="13" customFormat="1">
      <c r="A224" s="13"/>
      <c r="B224" s="233"/>
      <c r="C224" s="234"/>
      <c r="D224" s="235" t="s">
        <v>149</v>
      </c>
      <c r="E224" s="236" t="s">
        <v>19</v>
      </c>
      <c r="F224" s="237" t="s">
        <v>899</v>
      </c>
      <c r="G224" s="234"/>
      <c r="H224" s="236" t="s">
        <v>19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149</v>
      </c>
      <c r="AU224" s="243" t="s">
        <v>81</v>
      </c>
      <c r="AV224" s="13" t="s">
        <v>79</v>
      </c>
      <c r="AW224" s="13" t="s">
        <v>33</v>
      </c>
      <c r="AX224" s="13" t="s">
        <v>72</v>
      </c>
      <c r="AY224" s="243" t="s">
        <v>138</v>
      </c>
    </row>
    <row r="225" s="14" customFormat="1">
      <c r="A225" s="14"/>
      <c r="B225" s="244"/>
      <c r="C225" s="245"/>
      <c r="D225" s="235" t="s">
        <v>149</v>
      </c>
      <c r="E225" s="246" t="s">
        <v>19</v>
      </c>
      <c r="F225" s="247" t="s">
        <v>1009</v>
      </c>
      <c r="G225" s="245"/>
      <c r="H225" s="248">
        <v>0.91200000000000003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149</v>
      </c>
      <c r="AU225" s="254" t="s">
        <v>81</v>
      </c>
      <c r="AV225" s="14" t="s">
        <v>81</v>
      </c>
      <c r="AW225" s="14" t="s">
        <v>33</v>
      </c>
      <c r="AX225" s="14" t="s">
        <v>79</v>
      </c>
      <c r="AY225" s="254" t="s">
        <v>138</v>
      </c>
    </row>
    <row r="226" s="2" customFormat="1" ht="37.8" customHeight="1">
      <c r="A226" s="41"/>
      <c r="B226" s="42"/>
      <c r="C226" s="215" t="s">
        <v>284</v>
      </c>
      <c r="D226" s="215" t="s">
        <v>140</v>
      </c>
      <c r="E226" s="216" t="s">
        <v>1010</v>
      </c>
      <c r="F226" s="217" t="s">
        <v>1011</v>
      </c>
      <c r="G226" s="218" t="s">
        <v>231</v>
      </c>
      <c r="H226" s="219">
        <v>4</v>
      </c>
      <c r="I226" s="220"/>
      <c r="J226" s="221">
        <f>ROUND(I226*H226,2)</f>
        <v>0</v>
      </c>
      <c r="K226" s="217" t="s">
        <v>144</v>
      </c>
      <c r="L226" s="47"/>
      <c r="M226" s="222" t="s">
        <v>19</v>
      </c>
      <c r="N226" s="223" t="s">
        <v>43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145</v>
      </c>
      <c r="AT226" s="226" t="s">
        <v>140</v>
      </c>
      <c r="AU226" s="226" t="s">
        <v>81</v>
      </c>
      <c r="AY226" s="20" t="s">
        <v>138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79</v>
      </c>
      <c r="BK226" s="227">
        <f>ROUND(I226*H226,2)</f>
        <v>0</v>
      </c>
      <c r="BL226" s="20" t="s">
        <v>145</v>
      </c>
      <c r="BM226" s="226" t="s">
        <v>1012</v>
      </c>
    </row>
    <row r="227" s="2" customFormat="1">
      <c r="A227" s="41"/>
      <c r="B227" s="42"/>
      <c r="C227" s="43"/>
      <c r="D227" s="228" t="s">
        <v>147</v>
      </c>
      <c r="E227" s="43"/>
      <c r="F227" s="229" t="s">
        <v>1013</v>
      </c>
      <c r="G227" s="43"/>
      <c r="H227" s="43"/>
      <c r="I227" s="230"/>
      <c r="J227" s="43"/>
      <c r="K227" s="43"/>
      <c r="L227" s="47"/>
      <c r="M227" s="231"/>
      <c r="N227" s="232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147</v>
      </c>
      <c r="AU227" s="20" t="s">
        <v>81</v>
      </c>
    </row>
    <row r="228" s="13" customFormat="1">
      <c r="A228" s="13"/>
      <c r="B228" s="233"/>
      <c r="C228" s="234"/>
      <c r="D228" s="235" t="s">
        <v>149</v>
      </c>
      <c r="E228" s="236" t="s">
        <v>19</v>
      </c>
      <c r="F228" s="237" t="s">
        <v>1014</v>
      </c>
      <c r="G228" s="234"/>
      <c r="H228" s="236" t="s">
        <v>19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149</v>
      </c>
      <c r="AU228" s="243" t="s">
        <v>81</v>
      </c>
      <c r="AV228" s="13" t="s">
        <v>79</v>
      </c>
      <c r="AW228" s="13" t="s">
        <v>33</v>
      </c>
      <c r="AX228" s="13" t="s">
        <v>72</v>
      </c>
      <c r="AY228" s="243" t="s">
        <v>138</v>
      </c>
    </row>
    <row r="229" s="14" customFormat="1">
      <c r="A229" s="14"/>
      <c r="B229" s="244"/>
      <c r="C229" s="245"/>
      <c r="D229" s="235" t="s">
        <v>149</v>
      </c>
      <c r="E229" s="246" t="s">
        <v>19</v>
      </c>
      <c r="F229" s="247" t="s">
        <v>145</v>
      </c>
      <c r="G229" s="245"/>
      <c r="H229" s="248">
        <v>4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149</v>
      </c>
      <c r="AU229" s="254" t="s">
        <v>81</v>
      </c>
      <c r="AV229" s="14" t="s">
        <v>81</v>
      </c>
      <c r="AW229" s="14" t="s">
        <v>33</v>
      </c>
      <c r="AX229" s="14" t="s">
        <v>79</v>
      </c>
      <c r="AY229" s="254" t="s">
        <v>138</v>
      </c>
    </row>
    <row r="230" s="2" customFormat="1" ht="24.15" customHeight="1">
      <c r="A230" s="41"/>
      <c r="B230" s="42"/>
      <c r="C230" s="215" t="s">
        <v>290</v>
      </c>
      <c r="D230" s="215" t="s">
        <v>140</v>
      </c>
      <c r="E230" s="216" t="s">
        <v>1015</v>
      </c>
      <c r="F230" s="217" t="s">
        <v>1016</v>
      </c>
      <c r="G230" s="218" t="s">
        <v>143</v>
      </c>
      <c r="H230" s="219">
        <v>10</v>
      </c>
      <c r="I230" s="220"/>
      <c r="J230" s="221">
        <f>ROUND(I230*H230,2)</f>
        <v>0</v>
      </c>
      <c r="K230" s="217" t="s">
        <v>144</v>
      </c>
      <c r="L230" s="47"/>
      <c r="M230" s="222" t="s">
        <v>19</v>
      </c>
      <c r="N230" s="223" t="s">
        <v>43</v>
      </c>
      <c r="O230" s="87"/>
      <c r="P230" s="224">
        <f>O230*H230</f>
        <v>0</v>
      </c>
      <c r="Q230" s="224">
        <v>0.0063899999999999998</v>
      </c>
      <c r="R230" s="224">
        <f>Q230*H230</f>
        <v>0.063899999999999998</v>
      </c>
      <c r="S230" s="224">
        <v>0</v>
      </c>
      <c r="T230" s="22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6" t="s">
        <v>145</v>
      </c>
      <c r="AT230" s="226" t="s">
        <v>140</v>
      </c>
      <c r="AU230" s="226" t="s">
        <v>81</v>
      </c>
      <c r="AY230" s="20" t="s">
        <v>138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20" t="s">
        <v>79</v>
      </c>
      <c r="BK230" s="227">
        <f>ROUND(I230*H230,2)</f>
        <v>0</v>
      </c>
      <c r="BL230" s="20" t="s">
        <v>145</v>
      </c>
      <c r="BM230" s="226" t="s">
        <v>1017</v>
      </c>
    </row>
    <row r="231" s="2" customFormat="1">
      <c r="A231" s="41"/>
      <c r="B231" s="42"/>
      <c r="C231" s="43"/>
      <c r="D231" s="228" t="s">
        <v>147</v>
      </c>
      <c r="E231" s="43"/>
      <c r="F231" s="229" t="s">
        <v>1018</v>
      </c>
      <c r="G231" s="43"/>
      <c r="H231" s="43"/>
      <c r="I231" s="230"/>
      <c r="J231" s="43"/>
      <c r="K231" s="43"/>
      <c r="L231" s="47"/>
      <c r="M231" s="231"/>
      <c r="N231" s="232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147</v>
      </c>
      <c r="AU231" s="20" t="s">
        <v>81</v>
      </c>
    </row>
    <row r="232" s="2" customFormat="1" ht="24.15" customHeight="1">
      <c r="A232" s="41"/>
      <c r="B232" s="42"/>
      <c r="C232" s="215" t="s">
        <v>295</v>
      </c>
      <c r="D232" s="215" t="s">
        <v>140</v>
      </c>
      <c r="E232" s="216" t="s">
        <v>1019</v>
      </c>
      <c r="F232" s="217" t="s">
        <v>1020</v>
      </c>
      <c r="G232" s="218" t="s">
        <v>308</v>
      </c>
      <c r="H232" s="219">
        <v>0.036999999999999998</v>
      </c>
      <c r="I232" s="220"/>
      <c r="J232" s="221">
        <f>ROUND(I232*H232,2)</f>
        <v>0</v>
      </c>
      <c r="K232" s="217" t="s">
        <v>144</v>
      </c>
      <c r="L232" s="47"/>
      <c r="M232" s="222" t="s">
        <v>19</v>
      </c>
      <c r="N232" s="223" t="s">
        <v>43</v>
      </c>
      <c r="O232" s="87"/>
      <c r="P232" s="224">
        <f>O232*H232</f>
        <v>0</v>
      </c>
      <c r="Q232" s="224">
        <v>1.06277</v>
      </c>
      <c r="R232" s="224">
        <f>Q232*H232</f>
        <v>0.039322489999999995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145</v>
      </c>
      <c r="AT232" s="226" t="s">
        <v>140</v>
      </c>
      <c r="AU232" s="226" t="s">
        <v>81</v>
      </c>
      <c r="AY232" s="20" t="s">
        <v>138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79</v>
      </c>
      <c r="BK232" s="227">
        <f>ROUND(I232*H232,2)</f>
        <v>0</v>
      </c>
      <c r="BL232" s="20" t="s">
        <v>145</v>
      </c>
      <c r="BM232" s="226" t="s">
        <v>1021</v>
      </c>
    </row>
    <row r="233" s="2" customFormat="1">
      <c r="A233" s="41"/>
      <c r="B233" s="42"/>
      <c r="C233" s="43"/>
      <c r="D233" s="228" t="s">
        <v>147</v>
      </c>
      <c r="E233" s="43"/>
      <c r="F233" s="229" t="s">
        <v>1022</v>
      </c>
      <c r="G233" s="43"/>
      <c r="H233" s="43"/>
      <c r="I233" s="230"/>
      <c r="J233" s="43"/>
      <c r="K233" s="43"/>
      <c r="L233" s="47"/>
      <c r="M233" s="231"/>
      <c r="N233" s="232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147</v>
      </c>
      <c r="AU233" s="20" t="s">
        <v>81</v>
      </c>
    </row>
    <row r="234" s="2" customFormat="1">
      <c r="A234" s="41"/>
      <c r="B234" s="42"/>
      <c r="C234" s="43"/>
      <c r="D234" s="235" t="s">
        <v>164</v>
      </c>
      <c r="E234" s="43"/>
      <c r="F234" s="255" t="s">
        <v>694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164</v>
      </c>
      <c r="AU234" s="20" t="s">
        <v>81</v>
      </c>
    </row>
    <row r="235" s="13" customFormat="1">
      <c r="A235" s="13"/>
      <c r="B235" s="233"/>
      <c r="C235" s="234"/>
      <c r="D235" s="235" t="s">
        <v>149</v>
      </c>
      <c r="E235" s="236" t="s">
        <v>19</v>
      </c>
      <c r="F235" s="237" t="s">
        <v>899</v>
      </c>
      <c r="G235" s="234"/>
      <c r="H235" s="236" t="s">
        <v>19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149</v>
      </c>
      <c r="AU235" s="243" t="s">
        <v>81</v>
      </c>
      <c r="AV235" s="13" t="s">
        <v>79</v>
      </c>
      <c r="AW235" s="13" t="s">
        <v>33</v>
      </c>
      <c r="AX235" s="13" t="s">
        <v>72</v>
      </c>
      <c r="AY235" s="243" t="s">
        <v>138</v>
      </c>
    </row>
    <row r="236" s="14" customFormat="1">
      <c r="A236" s="14"/>
      <c r="B236" s="244"/>
      <c r="C236" s="245"/>
      <c r="D236" s="235" t="s">
        <v>149</v>
      </c>
      <c r="E236" s="246" t="s">
        <v>19</v>
      </c>
      <c r="F236" s="247" t="s">
        <v>1023</v>
      </c>
      <c r="G236" s="245"/>
      <c r="H236" s="248">
        <v>37.453000000000003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149</v>
      </c>
      <c r="AU236" s="254" t="s">
        <v>81</v>
      </c>
      <c r="AV236" s="14" t="s">
        <v>81</v>
      </c>
      <c r="AW236" s="14" t="s">
        <v>33</v>
      </c>
      <c r="AX236" s="14" t="s">
        <v>79</v>
      </c>
      <c r="AY236" s="254" t="s">
        <v>138</v>
      </c>
    </row>
    <row r="237" s="14" customFormat="1">
      <c r="A237" s="14"/>
      <c r="B237" s="244"/>
      <c r="C237" s="245"/>
      <c r="D237" s="235" t="s">
        <v>149</v>
      </c>
      <c r="E237" s="245"/>
      <c r="F237" s="247" t="s">
        <v>1024</v>
      </c>
      <c r="G237" s="245"/>
      <c r="H237" s="248">
        <v>0.036999999999999998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149</v>
      </c>
      <c r="AU237" s="254" t="s">
        <v>81</v>
      </c>
      <c r="AV237" s="14" t="s">
        <v>81</v>
      </c>
      <c r="AW237" s="14" t="s">
        <v>4</v>
      </c>
      <c r="AX237" s="14" t="s">
        <v>79</v>
      </c>
      <c r="AY237" s="254" t="s">
        <v>138</v>
      </c>
    </row>
    <row r="238" s="12" customFormat="1" ht="22.8" customHeight="1">
      <c r="A238" s="12"/>
      <c r="B238" s="199"/>
      <c r="C238" s="200"/>
      <c r="D238" s="201" t="s">
        <v>71</v>
      </c>
      <c r="E238" s="213" t="s">
        <v>186</v>
      </c>
      <c r="F238" s="213" t="s">
        <v>1025</v>
      </c>
      <c r="G238" s="200"/>
      <c r="H238" s="200"/>
      <c r="I238" s="203"/>
      <c r="J238" s="214">
        <f>BK238</f>
        <v>0</v>
      </c>
      <c r="K238" s="200"/>
      <c r="L238" s="205"/>
      <c r="M238" s="206"/>
      <c r="N238" s="207"/>
      <c r="O238" s="207"/>
      <c r="P238" s="208">
        <f>SUM(P239:P267)</f>
        <v>0</v>
      </c>
      <c r="Q238" s="207"/>
      <c r="R238" s="208">
        <f>SUM(R239:R267)</f>
        <v>0.42772100000000002</v>
      </c>
      <c r="S238" s="207"/>
      <c r="T238" s="209">
        <f>SUM(T239:T267)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0" t="s">
        <v>79</v>
      </c>
      <c r="AT238" s="211" t="s">
        <v>71</v>
      </c>
      <c r="AU238" s="211" t="s">
        <v>79</v>
      </c>
      <c r="AY238" s="210" t="s">
        <v>138</v>
      </c>
      <c r="BK238" s="212">
        <f>SUM(BK239:BK267)</f>
        <v>0</v>
      </c>
    </row>
    <row r="239" s="2" customFormat="1" ht="44.25" customHeight="1">
      <c r="A239" s="41"/>
      <c r="B239" s="42"/>
      <c r="C239" s="215" t="s">
        <v>300</v>
      </c>
      <c r="D239" s="215" t="s">
        <v>140</v>
      </c>
      <c r="E239" s="216" t="s">
        <v>1026</v>
      </c>
      <c r="F239" s="217" t="s">
        <v>1027</v>
      </c>
      <c r="G239" s="218" t="s">
        <v>217</v>
      </c>
      <c r="H239" s="219">
        <v>2</v>
      </c>
      <c r="I239" s="220"/>
      <c r="J239" s="221">
        <f>ROUND(I239*H239,2)</f>
        <v>0</v>
      </c>
      <c r="K239" s="217" t="s">
        <v>144</v>
      </c>
      <c r="L239" s="47"/>
      <c r="M239" s="222" t="s">
        <v>19</v>
      </c>
      <c r="N239" s="223" t="s">
        <v>43</v>
      </c>
      <c r="O239" s="87"/>
      <c r="P239" s="224">
        <f>O239*H239</f>
        <v>0</v>
      </c>
      <c r="Q239" s="224">
        <v>0.0014400000000000001</v>
      </c>
      <c r="R239" s="224">
        <f>Q239*H239</f>
        <v>0.0028800000000000002</v>
      </c>
      <c r="S239" s="224">
        <v>0</v>
      </c>
      <c r="T239" s="225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6" t="s">
        <v>145</v>
      </c>
      <c r="AT239" s="226" t="s">
        <v>140</v>
      </c>
      <c r="AU239" s="226" t="s">
        <v>81</v>
      </c>
      <c r="AY239" s="20" t="s">
        <v>138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20" t="s">
        <v>79</v>
      </c>
      <c r="BK239" s="227">
        <f>ROUND(I239*H239,2)</f>
        <v>0</v>
      </c>
      <c r="BL239" s="20" t="s">
        <v>145</v>
      </c>
      <c r="BM239" s="226" t="s">
        <v>1028</v>
      </c>
    </row>
    <row r="240" s="2" customFormat="1">
      <c r="A240" s="41"/>
      <c r="B240" s="42"/>
      <c r="C240" s="43"/>
      <c r="D240" s="228" t="s">
        <v>147</v>
      </c>
      <c r="E240" s="43"/>
      <c r="F240" s="229" t="s">
        <v>1029</v>
      </c>
      <c r="G240" s="43"/>
      <c r="H240" s="43"/>
      <c r="I240" s="230"/>
      <c r="J240" s="43"/>
      <c r="K240" s="43"/>
      <c r="L240" s="47"/>
      <c r="M240" s="231"/>
      <c r="N240" s="232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147</v>
      </c>
      <c r="AU240" s="20" t="s">
        <v>81</v>
      </c>
    </row>
    <row r="241" s="14" customFormat="1">
      <c r="A241" s="14"/>
      <c r="B241" s="244"/>
      <c r="C241" s="245"/>
      <c r="D241" s="235" t="s">
        <v>149</v>
      </c>
      <c r="E241" s="246" t="s">
        <v>19</v>
      </c>
      <c r="F241" s="247" t="s">
        <v>979</v>
      </c>
      <c r="G241" s="245"/>
      <c r="H241" s="248">
        <v>2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149</v>
      </c>
      <c r="AU241" s="254" t="s">
        <v>81</v>
      </c>
      <c r="AV241" s="14" t="s">
        <v>81</v>
      </c>
      <c r="AW241" s="14" t="s">
        <v>33</v>
      </c>
      <c r="AX241" s="14" t="s">
        <v>79</v>
      </c>
      <c r="AY241" s="254" t="s">
        <v>138</v>
      </c>
    </row>
    <row r="242" s="2" customFormat="1" ht="44.25" customHeight="1">
      <c r="A242" s="41"/>
      <c r="B242" s="42"/>
      <c r="C242" s="215" t="s">
        <v>305</v>
      </c>
      <c r="D242" s="215" t="s">
        <v>140</v>
      </c>
      <c r="E242" s="216" t="s">
        <v>1030</v>
      </c>
      <c r="F242" s="217" t="s">
        <v>1031</v>
      </c>
      <c r="G242" s="218" t="s">
        <v>217</v>
      </c>
      <c r="H242" s="219">
        <v>18.550000000000001</v>
      </c>
      <c r="I242" s="220"/>
      <c r="J242" s="221">
        <f>ROUND(I242*H242,2)</f>
        <v>0</v>
      </c>
      <c r="K242" s="217" t="s">
        <v>144</v>
      </c>
      <c r="L242" s="47"/>
      <c r="M242" s="222" t="s">
        <v>19</v>
      </c>
      <c r="N242" s="223" t="s">
        <v>43</v>
      </c>
      <c r="O242" s="87"/>
      <c r="P242" s="224">
        <f>O242*H242</f>
        <v>0</v>
      </c>
      <c r="Q242" s="224">
        <v>0.0042199999999999998</v>
      </c>
      <c r="R242" s="224">
        <f>Q242*H242</f>
        <v>0.078281000000000003</v>
      </c>
      <c r="S242" s="224">
        <v>0</v>
      </c>
      <c r="T242" s="225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6" t="s">
        <v>145</v>
      </c>
      <c r="AT242" s="226" t="s">
        <v>140</v>
      </c>
      <c r="AU242" s="226" t="s">
        <v>81</v>
      </c>
      <c r="AY242" s="20" t="s">
        <v>138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20" t="s">
        <v>79</v>
      </c>
      <c r="BK242" s="227">
        <f>ROUND(I242*H242,2)</f>
        <v>0</v>
      </c>
      <c r="BL242" s="20" t="s">
        <v>145</v>
      </c>
      <c r="BM242" s="226" t="s">
        <v>1032</v>
      </c>
    </row>
    <row r="243" s="2" customFormat="1">
      <c r="A243" s="41"/>
      <c r="B243" s="42"/>
      <c r="C243" s="43"/>
      <c r="D243" s="228" t="s">
        <v>147</v>
      </c>
      <c r="E243" s="43"/>
      <c r="F243" s="229" t="s">
        <v>1033</v>
      </c>
      <c r="G243" s="43"/>
      <c r="H243" s="43"/>
      <c r="I243" s="230"/>
      <c r="J243" s="43"/>
      <c r="K243" s="43"/>
      <c r="L243" s="47"/>
      <c r="M243" s="231"/>
      <c r="N243" s="232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147</v>
      </c>
      <c r="AU243" s="20" t="s">
        <v>81</v>
      </c>
    </row>
    <row r="244" s="14" customFormat="1">
      <c r="A244" s="14"/>
      <c r="B244" s="244"/>
      <c r="C244" s="245"/>
      <c r="D244" s="235" t="s">
        <v>149</v>
      </c>
      <c r="E244" s="246" t="s">
        <v>19</v>
      </c>
      <c r="F244" s="247" t="s">
        <v>977</v>
      </c>
      <c r="G244" s="245"/>
      <c r="H244" s="248">
        <v>9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149</v>
      </c>
      <c r="AU244" s="254" t="s">
        <v>81</v>
      </c>
      <c r="AV244" s="14" t="s">
        <v>81</v>
      </c>
      <c r="AW244" s="14" t="s">
        <v>33</v>
      </c>
      <c r="AX244" s="14" t="s">
        <v>72</v>
      </c>
      <c r="AY244" s="254" t="s">
        <v>138</v>
      </c>
    </row>
    <row r="245" s="14" customFormat="1">
      <c r="A245" s="14"/>
      <c r="B245" s="244"/>
      <c r="C245" s="245"/>
      <c r="D245" s="235" t="s">
        <v>149</v>
      </c>
      <c r="E245" s="246" t="s">
        <v>19</v>
      </c>
      <c r="F245" s="247" t="s">
        <v>978</v>
      </c>
      <c r="G245" s="245"/>
      <c r="H245" s="248">
        <v>3.5499999999999998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149</v>
      </c>
      <c r="AU245" s="254" t="s">
        <v>81</v>
      </c>
      <c r="AV245" s="14" t="s">
        <v>81</v>
      </c>
      <c r="AW245" s="14" t="s">
        <v>33</v>
      </c>
      <c r="AX245" s="14" t="s">
        <v>72</v>
      </c>
      <c r="AY245" s="254" t="s">
        <v>138</v>
      </c>
    </row>
    <row r="246" s="14" customFormat="1">
      <c r="A246" s="14"/>
      <c r="B246" s="244"/>
      <c r="C246" s="245"/>
      <c r="D246" s="235" t="s">
        <v>149</v>
      </c>
      <c r="E246" s="246" t="s">
        <v>19</v>
      </c>
      <c r="F246" s="247" t="s">
        <v>1034</v>
      </c>
      <c r="G246" s="245"/>
      <c r="H246" s="248">
        <v>6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4" t="s">
        <v>149</v>
      </c>
      <c r="AU246" s="254" t="s">
        <v>81</v>
      </c>
      <c r="AV246" s="14" t="s">
        <v>81</v>
      </c>
      <c r="AW246" s="14" t="s">
        <v>33</v>
      </c>
      <c r="AX246" s="14" t="s">
        <v>72</v>
      </c>
      <c r="AY246" s="254" t="s">
        <v>138</v>
      </c>
    </row>
    <row r="247" s="15" customFormat="1">
      <c r="A247" s="15"/>
      <c r="B247" s="256"/>
      <c r="C247" s="257"/>
      <c r="D247" s="235" t="s">
        <v>149</v>
      </c>
      <c r="E247" s="258" t="s">
        <v>19</v>
      </c>
      <c r="F247" s="259" t="s">
        <v>193</v>
      </c>
      <c r="G247" s="257"/>
      <c r="H247" s="260">
        <v>18.550000000000001</v>
      </c>
      <c r="I247" s="261"/>
      <c r="J247" s="257"/>
      <c r="K247" s="257"/>
      <c r="L247" s="262"/>
      <c r="M247" s="263"/>
      <c r="N247" s="264"/>
      <c r="O247" s="264"/>
      <c r="P247" s="264"/>
      <c r="Q247" s="264"/>
      <c r="R247" s="264"/>
      <c r="S247" s="264"/>
      <c r="T247" s="26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6" t="s">
        <v>149</v>
      </c>
      <c r="AU247" s="266" t="s">
        <v>81</v>
      </c>
      <c r="AV247" s="15" t="s">
        <v>145</v>
      </c>
      <c r="AW247" s="15" t="s">
        <v>33</v>
      </c>
      <c r="AX247" s="15" t="s">
        <v>79</v>
      </c>
      <c r="AY247" s="266" t="s">
        <v>138</v>
      </c>
    </row>
    <row r="248" s="2" customFormat="1" ht="24.15" customHeight="1">
      <c r="A248" s="41"/>
      <c r="B248" s="42"/>
      <c r="C248" s="215" t="s">
        <v>313</v>
      </c>
      <c r="D248" s="215" t="s">
        <v>140</v>
      </c>
      <c r="E248" s="216" t="s">
        <v>1035</v>
      </c>
      <c r="F248" s="217" t="s">
        <v>1036</v>
      </c>
      <c r="G248" s="218" t="s">
        <v>161</v>
      </c>
      <c r="H248" s="219">
        <v>4</v>
      </c>
      <c r="I248" s="220"/>
      <c r="J248" s="221">
        <f>ROUND(I248*H248,2)</f>
        <v>0</v>
      </c>
      <c r="K248" s="217" t="s">
        <v>144</v>
      </c>
      <c r="L248" s="47"/>
      <c r="M248" s="222" t="s">
        <v>19</v>
      </c>
      <c r="N248" s="223" t="s">
        <v>43</v>
      </c>
      <c r="O248" s="87"/>
      <c r="P248" s="224">
        <f>O248*H248</f>
        <v>0</v>
      </c>
      <c r="Q248" s="224">
        <v>6.9999999999999994E-05</v>
      </c>
      <c r="R248" s="224">
        <f>Q248*H248</f>
        <v>0.00027999999999999998</v>
      </c>
      <c r="S248" s="224">
        <v>0</v>
      </c>
      <c r="T248" s="225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6" t="s">
        <v>145</v>
      </c>
      <c r="AT248" s="226" t="s">
        <v>140</v>
      </c>
      <c r="AU248" s="226" t="s">
        <v>81</v>
      </c>
      <c r="AY248" s="20" t="s">
        <v>138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20" t="s">
        <v>79</v>
      </c>
      <c r="BK248" s="227">
        <f>ROUND(I248*H248,2)</f>
        <v>0</v>
      </c>
      <c r="BL248" s="20" t="s">
        <v>145</v>
      </c>
      <c r="BM248" s="226" t="s">
        <v>1037</v>
      </c>
    </row>
    <row r="249" s="2" customFormat="1">
      <c r="A249" s="41"/>
      <c r="B249" s="42"/>
      <c r="C249" s="43"/>
      <c r="D249" s="228" t="s">
        <v>147</v>
      </c>
      <c r="E249" s="43"/>
      <c r="F249" s="229" t="s">
        <v>1038</v>
      </c>
      <c r="G249" s="43"/>
      <c r="H249" s="43"/>
      <c r="I249" s="230"/>
      <c r="J249" s="43"/>
      <c r="K249" s="43"/>
      <c r="L249" s="47"/>
      <c r="M249" s="231"/>
      <c r="N249" s="232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147</v>
      </c>
      <c r="AU249" s="20" t="s">
        <v>81</v>
      </c>
    </row>
    <row r="250" s="2" customFormat="1" ht="24.15" customHeight="1">
      <c r="A250" s="41"/>
      <c r="B250" s="42"/>
      <c r="C250" s="267" t="s">
        <v>319</v>
      </c>
      <c r="D250" s="267" t="s">
        <v>320</v>
      </c>
      <c r="E250" s="268" t="s">
        <v>1039</v>
      </c>
      <c r="F250" s="269" t="s">
        <v>1040</v>
      </c>
      <c r="G250" s="270" t="s">
        <v>161</v>
      </c>
      <c r="H250" s="271">
        <v>4</v>
      </c>
      <c r="I250" s="272"/>
      <c r="J250" s="273">
        <f>ROUND(I250*H250,2)</f>
        <v>0</v>
      </c>
      <c r="K250" s="269" t="s">
        <v>144</v>
      </c>
      <c r="L250" s="274"/>
      <c r="M250" s="275" t="s">
        <v>19</v>
      </c>
      <c r="N250" s="276" t="s">
        <v>43</v>
      </c>
      <c r="O250" s="87"/>
      <c r="P250" s="224">
        <f>O250*H250</f>
        <v>0</v>
      </c>
      <c r="Q250" s="224">
        <v>0.00059999999999999995</v>
      </c>
      <c r="R250" s="224">
        <f>Q250*H250</f>
        <v>0.0023999999999999998</v>
      </c>
      <c r="S250" s="224">
        <v>0</v>
      </c>
      <c r="T250" s="225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6" t="s">
        <v>186</v>
      </c>
      <c r="AT250" s="226" t="s">
        <v>320</v>
      </c>
      <c r="AU250" s="226" t="s">
        <v>81</v>
      </c>
      <c r="AY250" s="20" t="s">
        <v>138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20" t="s">
        <v>79</v>
      </c>
      <c r="BK250" s="227">
        <f>ROUND(I250*H250,2)</f>
        <v>0</v>
      </c>
      <c r="BL250" s="20" t="s">
        <v>145</v>
      </c>
      <c r="BM250" s="226" t="s">
        <v>1041</v>
      </c>
    </row>
    <row r="251" s="2" customFormat="1" ht="37.8" customHeight="1">
      <c r="A251" s="41"/>
      <c r="B251" s="42"/>
      <c r="C251" s="215" t="s">
        <v>221</v>
      </c>
      <c r="D251" s="215" t="s">
        <v>140</v>
      </c>
      <c r="E251" s="216" t="s">
        <v>1042</v>
      </c>
      <c r="F251" s="217" t="s">
        <v>1043</v>
      </c>
      <c r="G251" s="218" t="s">
        <v>161</v>
      </c>
      <c r="H251" s="219">
        <v>2</v>
      </c>
      <c r="I251" s="220"/>
      <c r="J251" s="221">
        <f>ROUND(I251*H251,2)</f>
        <v>0</v>
      </c>
      <c r="K251" s="217" t="s">
        <v>144</v>
      </c>
      <c r="L251" s="47"/>
      <c r="M251" s="222" t="s">
        <v>19</v>
      </c>
      <c r="N251" s="223" t="s">
        <v>43</v>
      </c>
      <c r="O251" s="87"/>
      <c r="P251" s="224">
        <f>O251*H251</f>
        <v>0</v>
      </c>
      <c r="Q251" s="224">
        <v>0.058029999999999998</v>
      </c>
      <c r="R251" s="224">
        <f>Q251*H251</f>
        <v>0.11606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145</v>
      </c>
      <c r="AT251" s="226" t="s">
        <v>140</v>
      </c>
      <c r="AU251" s="226" t="s">
        <v>81</v>
      </c>
      <c r="AY251" s="20" t="s">
        <v>138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0" t="s">
        <v>79</v>
      </c>
      <c r="BK251" s="227">
        <f>ROUND(I251*H251,2)</f>
        <v>0</v>
      </c>
      <c r="BL251" s="20" t="s">
        <v>145</v>
      </c>
      <c r="BM251" s="226" t="s">
        <v>1044</v>
      </c>
    </row>
    <row r="252" s="2" customFormat="1">
      <c r="A252" s="41"/>
      <c r="B252" s="42"/>
      <c r="C252" s="43"/>
      <c r="D252" s="228" t="s">
        <v>147</v>
      </c>
      <c r="E252" s="43"/>
      <c r="F252" s="229" t="s">
        <v>1045</v>
      </c>
      <c r="G252" s="43"/>
      <c r="H252" s="43"/>
      <c r="I252" s="230"/>
      <c r="J252" s="43"/>
      <c r="K252" s="43"/>
      <c r="L252" s="47"/>
      <c r="M252" s="231"/>
      <c r="N252" s="232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147</v>
      </c>
      <c r="AU252" s="20" t="s">
        <v>81</v>
      </c>
    </row>
    <row r="253" s="2" customFormat="1" ht="37.8" customHeight="1">
      <c r="A253" s="41"/>
      <c r="B253" s="42"/>
      <c r="C253" s="215" t="s">
        <v>330</v>
      </c>
      <c r="D253" s="215" t="s">
        <v>140</v>
      </c>
      <c r="E253" s="216" t="s">
        <v>1046</v>
      </c>
      <c r="F253" s="217" t="s">
        <v>1047</v>
      </c>
      <c r="G253" s="218" t="s">
        <v>161</v>
      </c>
      <c r="H253" s="219">
        <v>2</v>
      </c>
      <c r="I253" s="220"/>
      <c r="J253" s="221">
        <f>ROUND(I253*H253,2)</f>
        <v>0</v>
      </c>
      <c r="K253" s="217" t="s">
        <v>144</v>
      </c>
      <c r="L253" s="47"/>
      <c r="M253" s="222" t="s">
        <v>19</v>
      </c>
      <c r="N253" s="223" t="s">
        <v>43</v>
      </c>
      <c r="O253" s="87"/>
      <c r="P253" s="224">
        <f>O253*H253</f>
        <v>0</v>
      </c>
      <c r="Q253" s="224">
        <v>0.053150000000000003</v>
      </c>
      <c r="R253" s="224">
        <f>Q253*H253</f>
        <v>0.10630000000000001</v>
      </c>
      <c r="S253" s="224">
        <v>0</v>
      </c>
      <c r="T253" s="225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6" t="s">
        <v>145</v>
      </c>
      <c r="AT253" s="226" t="s">
        <v>140</v>
      </c>
      <c r="AU253" s="226" t="s">
        <v>81</v>
      </c>
      <c r="AY253" s="20" t="s">
        <v>138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20" t="s">
        <v>79</v>
      </c>
      <c r="BK253" s="227">
        <f>ROUND(I253*H253,2)</f>
        <v>0</v>
      </c>
      <c r="BL253" s="20" t="s">
        <v>145</v>
      </c>
      <c r="BM253" s="226" t="s">
        <v>1048</v>
      </c>
    </row>
    <row r="254" s="2" customFormat="1">
      <c r="A254" s="41"/>
      <c r="B254" s="42"/>
      <c r="C254" s="43"/>
      <c r="D254" s="228" t="s">
        <v>147</v>
      </c>
      <c r="E254" s="43"/>
      <c r="F254" s="229" t="s">
        <v>1049</v>
      </c>
      <c r="G254" s="43"/>
      <c r="H254" s="43"/>
      <c r="I254" s="230"/>
      <c r="J254" s="43"/>
      <c r="K254" s="43"/>
      <c r="L254" s="47"/>
      <c r="M254" s="231"/>
      <c r="N254" s="232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147</v>
      </c>
      <c r="AU254" s="20" t="s">
        <v>81</v>
      </c>
    </row>
    <row r="255" s="2" customFormat="1" ht="44.25" customHeight="1">
      <c r="A255" s="41"/>
      <c r="B255" s="42"/>
      <c r="C255" s="215" t="s">
        <v>336</v>
      </c>
      <c r="D255" s="215" t="s">
        <v>140</v>
      </c>
      <c r="E255" s="216" t="s">
        <v>1050</v>
      </c>
      <c r="F255" s="217" t="s">
        <v>1051</v>
      </c>
      <c r="G255" s="218" t="s">
        <v>161</v>
      </c>
      <c r="H255" s="219">
        <v>2</v>
      </c>
      <c r="I255" s="220"/>
      <c r="J255" s="221">
        <f>ROUND(I255*H255,2)</f>
        <v>0</v>
      </c>
      <c r="K255" s="217" t="s">
        <v>144</v>
      </c>
      <c r="L255" s="47"/>
      <c r="M255" s="222" t="s">
        <v>19</v>
      </c>
      <c r="N255" s="223" t="s">
        <v>43</v>
      </c>
      <c r="O255" s="87"/>
      <c r="P255" s="224">
        <f>O255*H255</f>
        <v>0</v>
      </c>
      <c r="Q255" s="224">
        <v>0.0062199999999999998</v>
      </c>
      <c r="R255" s="224">
        <f>Q255*H255</f>
        <v>0.01244</v>
      </c>
      <c r="S255" s="224">
        <v>0</v>
      </c>
      <c r="T255" s="22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145</v>
      </c>
      <c r="AT255" s="226" t="s">
        <v>140</v>
      </c>
      <c r="AU255" s="226" t="s">
        <v>81</v>
      </c>
      <c r="AY255" s="20" t="s">
        <v>138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79</v>
      </c>
      <c r="BK255" s="227">
        <f>ROUND(I255*H255,2)</f>
        <v>0</v>
      </c>
      <c r="BL255" s="20" t="s">
        <v>145</v>
      </c>
      <c r="BM255" s="226" t="s">
        <v>1052</v>
      </c>
    </row>
    <row r="256" s="2" customFormat="1">
      <c r="A256" s="41"/>
      <c r="B256" s="42"/>
      <c r="C256" s="43"/>
      <c r="D256" s="228" t="s">
        <v>147</v>
      </c>
      <c r="E256" s="43"/>
      <c r="F256" s="229" t="s">
        <v>1053</v>
      </c>
      <c r="G256" s="43"/>
      <c r="H256" s="43"/>
      <c r="I256" s="230"/>
      <c r="J256" s="43"/>
      <c r="K256" s="43"/>
      <c r="L256" s="47"/>
      <c r="M256" s="231"/>
      <c r="N256" s="232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147</v>
      </c>
      <c r="AU256" s="20" t="s">
        <v>81</v>
      </c>
    </row>
    <row r="257" s="2" customFormat="1" ht="44.25" customHeight="1">
      <c r="A257" s="41"/>
      <c r="B257" s="42"/>
      <c r="C257" s="215" t="s">
        <v>347</v>
      </c>
      <c r="D257" s="215" t="s">
        <v>140</v>
      </c>
      <c r="E257" s="216" t="s">
        <v>1054</v>
      </c>
      <c r="F257" s="217" t="s">
        <v>1055</v>
      </c>
      <c r="G257" s="218" t="s">
        <v>161</v>
      </c>
      <c r="H257" s="219">
        <v>2</v>
      </c>
      <c r="I257" s="220"/>
      <c r="J257" s="221">
        <f>ROUND(I257*H257,2)</f>
        <v>0</v>
      </c>
      <c r="K257" s="217" t="s">
        <v>144</v>
      </c>
      <c r="L257" s="47"/>
      <c r="M257" s="222" t="s">
        <v>19</v>
      </c>
      <c r="N257" s="223" t="s">
        <v>43</v>
      </c>
      <c r="O257" s="87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6" t="s">
        <v>145</v>
      </c>
      <c r="AT257" s="226" t="s">
        <v>140</v>
      </c>
      <c r="AU257" s="226" t="s">
        <v>81</v>
      </c>
      <c r="AY257" s="20" t="s">
        <v>138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20" t="s">
        <v>79</v>
      </c>
      <c r="BK257" s="227">
        <f>ROUND(I257*H257,2)</f>
        <v>0</v>
      </c>
      <c r="BL257" s="20" t="s">
        <v>145</v>
      </c>
      <c r="BM257" s="226" t="s">
        <v>1056</v>
      </c>
    </row>
    <row r="258" s="2" customFormat="1">
      <c r="A258" s="41"/>
      <c r="B258" s="42"/>
      <c r="C258" s="43"/>
      <c r="D258" s="228" t="s">
        <v>147</v>
      </c>
      <c r="E258" s="43"/>
      <c r="F258" s="229" t="s">
        <v>1057</v>
      </c>
      <c r="G258" s="43"/>
      <c r="H258" s="43"/>
      <c r="I258" s="230"/>
      <c r="J258" s="43"/>
      <c r="K258" s="43"/>
      <c r="L258" s="47"/>
      <c r="M258" s="231"/>
      <c r="N258" s="232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147</v>
      </c>
      <c r="AU258" s="20" t="s">
        <v>81</v>
      </c>
    </row>
    <row r="259" s="2" customFormat="1" ht="37.8" customHeight="1">
      <c r="A259" s="41"/>
      <c r="B259" s="42"/>
      <c r="C259" s="215" t="s">
        <v>352</v>
      </c>
      <c r="D259" s="215" t="s">
        <v>140</v>
      </c>
      <c r="E259" s="216" t="s">
        <v>1058</v>
      </c>
      <c r="F259" s="217" t="s">
        <v>1059</v>
      </c>
      <c r="G259" s="218" t="s">
        <v>161</v>
      </c>
      <c r="H259" s="219">
        <v>2</v>
      </c>
      <c r="I259" s="220"/>
      <c r="J259" s="221">
        <f>ROUND(I259*H259,2)</f>
        <v>0</v>
      </c>
      <c r="K259" s="217" t="s">
        <v>144</v>
      </c>
      <c r="L259" s="47"/>
      <c r="M259" s="222" t="s">
        <v>19</v>
      </c>
      <c r="N259" s="223" t="s">
        <v>43</v>
      </c>
      <c r="O259" s="87"/>
      <c r="P259" s="224">
        <f>O259*H259</f>
        <v>0</v>
      </c>
      <c r="Q259" s="224">
        <v>0.054539999999999998</v>
      </c>
      <c r="R259" s="224">
        <f>Q259*H259</f>
        <v>0.10908</v>
      </c>
      <c r="S259" s="224">
        <v>0</v>
      </c>
      <c r="T259" s="225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6" t="s">
        <v>145</v>
      </c>
      <c r="AT259" s="226" t="s">
        <v>140</v>
      </c>
      <c r="AU259" s="226" t="s">
        <v>81</v>
      </c>
      <c r="AY259" s="20" t="s">
        <v>138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20" t="s">
        <v>79</v>
      </c>
      <c r="BK259" s="227">
        <f>ROUND(I259*H259,2)</f>
        <v>0</v>
      </c>
      <c r="BL259" s="20" t="s">
        <v>145</v>
      </c>
      <c r="BM259" s="226" t="s">
        <v>1060</v>
      </c>
    </row>
    <row r="260" s="2" customFormat="1">
      <c r="A260" s="41"/>
      <c r="B260" s="42"/>
      <c r="C260" s="43"/>
      <c r="D260" s="228" t="s">
        <v>147</v>
      </c>
      <c r="E260" s="43"/>
      <c r="F260" s="229" t="s">
        <v>1061</v>
      </c>
      <c r="G260" s="43"/>
      <c r="H260" s="43"/>
      <c r="I260" s="230"/>
      <c r="J260" s="43"/>
      <c r="K260" s="43"/>
      <c r="L260" s="47"/>
      <c r="M260" s="231"/>
      <c r="N260" s="232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147</v>
      </c>
      <c r="AU260" s="20" t="s">
        <v>81</v>
      </c>
    </row>
    <row r="261" s="2" customFormat="1" ht="37.8" customHeight="1">
      <c r="A261" s="41"/>
      <c r="B261" s="42"/>
      <c r="C261" s="215" t="s">
        <v>357</v>
      </c>
      <c r="D261" s="215" t="s">
        <v>140</v>
      </c>
      <c r="E261" s="216" t="s">
        <v>1062</v>
      </c>
      <c r="F261" s="217" t="s">
        <v>1063</v>
      </c>
      <c r="G261" s="218" t="s">
        <v>231</v>
      </c>
      <c r="H261" s="219">
        <v>4</v>
      </c>
      <c r="I261" s="220"/>
      <c r="J261" s="221">
        <f>ROUND(I261*H261,2)</f>
        <v>0</v>
      </c>
      <c r="K261" s="217" t="s">
        <v>144</v>
      </c>
      <c r="L261" s="47"/>
      <c r="M261" s="222" t="s">
        <v>19</v>
      </c>
      <c r="N261" s="223" t="s">
        <v>43</v>
      </c>
      <c r="O261" s="87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6" t="s">
        <v>145</v>
      </c>
      <c r="AT261" s="226" t="s">
        <v>140</v>
      </c>
      <c r="AU261" s="226" t="s">
        <v>81</v>
      </c>
      <c r="AY261" s="20" t="s">
        <v>138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20" t="s">
        <v>79</v>
      </c>
      <c r="BK261" s="227">
        <f>ROUND(I261*H261,2)</f>
        <v>0</v>
      </c>
      <c r="BL261" s="20" t="s">
        <v>145</v>
      </c>
      <c r="BM261" s="226" t="s">
        <v>1064</v>
      </c>
    </row>
    <row r="262" s="2" customFormat="1">
      <c r="A262" s="41"/>
      <c r="B262" s="42"/>
      <c r="C262" s="43"/>
      <c r="D262" s="228" t="s">
        <v>147</v>
      </c>
      <c r="E262" s="43"/>
      <c r="F262" s="229" t="s">
        <v>1065</v>
      </c>
      <c r="G262" s="43"/>
      <c r="H262" s="43"/>
      <c r="I262" s="230"/>
      <c r="J262" s="43"/>
      <c r="K262" s="43"/>
      <c r="L262" s="47"/>
      <c r="M262" s="231"/>
      <c r="N262" s="232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147</v>
      </c>
      <c r="AU262" s="20" t="s">
        <v>81</v>
      </c>
    </row>
    <row r="263" s="13" customFormat="1">
      <c r="A263" s="13"/>
      <c r="B263" s="233"/>
      <c r="C263" s="234"/>
      <c r="D263" s="235" t="s">
        <v>149</v>
      </c>
      <c r="E263" s="236" t="s">
        <v>19</v>
      </c>
      <c r="F263" s="237" t="s">
        <v>1002</v>
      </c>
      <c r="G263" s="234"/>
      <c r="H263" s="236" t="s">
        <v>19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149</v>
      </c>
      <c r="AU263" s="243" t="s">
        <v>81</v>
      </c>
      <c r="AV263" s="13" t="s">
        <v>79</v>
      </c>
      <c r="AW263" s="13" t="s">
        <v>33</v>
      </c>
      <c r="AX263" s="13" t="s">
        <v>72</v>
      </c>
      <c r="AY263" s="243" t="s">
        <v>138</v>
      </c>
    </row>
    <row r="264" s="14" customFormat="1">
      <c r="A264" s="14"/>
      <c r="B264" s="244"/>
      <c r="C264" s="245"/>
      <c r="D264" s="235" t="s">
        <v>149</v>
      </c>
      <c r="E264" s="246" t="s">
        <v>19</v>
      </c>
      <c r="F264" s="247" t="s">
        <v>81</v>
      </c>
      <c r="G264" s="245"/>
      <c r="H264" s="248">
        <v>2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149</v>
      </c>
      <c r="AU264" s="254" t="s">
        <v>81</v>
      </c>
      <c r="AV264" s="14" t="s">
        <v>81</v>
      </c>
      <c r="AW264" s="14" t="s">
        <v>33</v>
      </c>
      <c r="AX264" s="14" t="s">
        <v>72</v>
      </c>
      <c r="AY264" s="254" t="s">
        <v>138</v>
      </c>
    </row>
    <row r="265" s="13" customFormat="1">
      <c r="A265" s="13"/>
      <c r="B265" s="233"/>
      <c r="C265" s="234"/>
      <c r="D265" s="235" t="s">
        <v>149</v>
      </c>
      <c r="E265" s="236" t="s">
        <v>19</v>
      </c>
      <c r="F265" s="237" t="s">
        <v>899</v>
      </c>
      <c r="G265" s="234"/>
      <c r="H265" s="236" t="s">
        <v>19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149</v>
      </c>
      <c r="AU265" s="243" t="s">
        <v>81</v>
      </c>
      <c r="AV265" s="13" t="s">
        <v>79</v>
      </c>
      <c r="AW265" s="13" t="s">
        <v>33</v>
      </c>
      <c r="AX265" s="13" t="s">
        <v>72</v>
      </c>
      <c r="AY265" s="243" t="s">
        <v>138</v>
      </c>
    </row>
    <row r="266" s="14" customFormat="1">
      <c r="A266" s="14"/>
      <c r="B266" s="244"/>
      <c r="C266" s="245"/>
      <c r="D266" s="235" t="s">
        <v>149</v>
      </c>
      <c r="E266" s="246" t="s">
        <v>19</v>
      </c>
      <c r="F266" s="247" t="s">
        <v>81</v>
      </c>
      <c r="G266" s="245"/>
      <c r="H266" s="248">
        <v>2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149</v>
      </c>
      <c r="AU266" s="254" t="s">
        <v>81</v>
      </c>
      <c r="AV266" s="14" t="s">
        <v>81</v>
      </c>
      <c r="AW266" s="14" t="s">
        <v>33</v>
      </c>
      <c r="AX266" s="14" t="s">
        <v>72</v>
      </c>
      <c r="AY266" s="254" t="s">
        <v>138</v>
      </c>
    </row>
    <row r="267" s="15" customFormat="1">
      <c r="A267" s="15"/>
      <c r="B267" s="256"/>
      <c r="C267" s="257"/>
      <c r="D267" s="235" t="s">
        <v>149</v>
      </c>
      <c r="E267" s="258" t="s">
        <v>19</v>
      </c>
      <c r="F267" s="259" t="s">
        <v>193</v>
      </c>
      <c r="G267" s="257"/>
      <c r="H267" s="260">
        <v>4</v>
      </c>
      <c r="I267" s="261"/>
      <c r="J267" s="257"/>
      <c r="K267" s="257"/>
      <c r="L267" s="262"/>
      <c r="M267" s="263"/>
      <c r="N267" s="264"/>
      <c r="O267" s="264"/>
      <c r="P267" s="264"/>
      <c r="Q267" s="264"/>
      <c r="R267" s="264"/>
      <c r="S267" s="264"/>
      <c r="T267" s="26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6" t="s">
        <v>149</v>
      </c>
      <c r="AU267" s="266" t="s">
        <v>81</v>
      </c>
      <c r="AV267" s="15" t="s">
        <v>145</v>
      </c>
      <c r="AW267" s="15" t="s">
        <v>33</v>
      </c>
      <c r="AX267" s="15" t="s">
        <v>79</v>
      </c>
      <c r="AY267" s="266" t="s">
        <v>138</v>
      </c>
    </row>
    <row r="268" s="12" customFormat="1" ht="22.8" customHeight="1">
      <c r="A268" s="12"/>
      <c r="B268" s="199"/>
      <c r="C268" s="200"/>
      <c r="D268" s="201" t="s">
        <v>71</v>
      </c>
      <c r="E268" s="213" t="s">
        <v>194</v>
      </c>
      <c r="F268" s="213" t="s">
        <v>476</v>
      </c>
      <c r="G268" s="200"/>
      <c r="H268" s="200"/>
      <c r="I268" s="203"/>
      <c r="J268" s="214">
        <f>BK268</f>
        <v>0</v>
      </c>
      <c r="K268" s="200"/>
      <c r="L268" s="205"/>
      <c r="M268" s="206"/>
      <c r="N268" s="207"/>
      <c r="O268" s="207"/>
      <c r="P268" s="208">
        <f>SUM(P269:P274)</f>
        <v>0</v>
      </c>
      <c r="Q268" s="207"/>
      <c r="R268" s="208">
        <f>SUM(R269:R274)</f>
        <v>0.055889999999999995</v>
      </c>
      <c r="S268" s="207"/>
      <c r="T268" s="209">
        <f>SUM(T269:T274)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0" t="s">
        <v>79</v>
      </c>
      <c r="AT268" s="211" t="s">
        <v>71</v>
      </c>
      <c r="AU268" s="211" t="s">
        <v>79</v>
      </c>
      <c r="AY268" s="210" t="s">
        <v>138</v>
      </c>
      <c r="BK268" s="212">
        <f>SUM(BK269:BK274)</f>
        <v>0</v>
      </c>
    </row>
    <row r="269" s="2" customFormat="1" ht="24.15" customHeight="1">
      <c r="A269" s="41"/>
      <c r="B269" s="42"/>
      <c r="C269" s="215" t="s">
        <v>363</v>
      </c>
      <c r="D269" s="215" t="s">
        <v>140</v>
      </c>
      <c r="E269" s="216" t="s">
        <v>1066</v>
      </c>
      <c r="F269" s="217" t="s">
        <v>1067</v>
      </c>
      <c r="G269" s="218" t="s">
        <v>143</v>
      </c>
      <c r="H269" s="219">
        <v>81</v>
      </c>
      <c r="I269" s="220"/>
      <c r="J269" s="221">
        <f>ROUND(I269*H269,2)</f>
        <v>0</v>
      </c>
      <c r="K269" s="217" t="s">
        <v>144</v>
      </c>
      <c r="L269" s="47"/>
      <c r="M269" s="222" t="s">
        <v>19</v>
      </c>
      <c r="N269" s="223" t="s">
        <v>43</v>
      </c>
      <c r="O269" s="87"/>
      <c r="P269" s="224">
        <f>O269*H269</f>
        <v>0</v>
      </c>
      <c r="Q269" s="224">
        <v>0.00068999999999999997</v>
      </c>
      <c r="R269" s="224">
        <f>Q269*H269</f>
        <v>0.055889999999999995</v>
      </c>
      <c r="S269" s="224">
        <v>0</v>
      </c>
      <c r="T269" s="225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6" t="s">
        <v>145</v>
      </c>
      <c r="AT269" s="226" t="s">
        <v>140</v>
      </c>
      <c r="AU269" s="226" t="s">
        <v>81</v>
      </c>
      <c r="AY269" s="20" t="s">
        <v>138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20" t="s">
        <v>79</v>
      </c>
      <c r="BK269" s="227">
        <f>ROUND(I269*H269,2)</f>
        <v>0</v>
      </c>
      <c r="BL269" s="20" t="s">
        <v>145</v>
      </c>
      <c r="BM269" s="226" t="s">
        <v>1068</v>
      </c>
    </row>
    <row r="270" s="2" customFormat="1">
      <c r="A270" s="41"/>
      <c r="B270" s="42"/>
      <c r="C270" s="43"/>
      <c r="D270" s="228" t="s">
        <v>147</v>
      </c>
      <c r="E270" s="43"/>
      <c r="F270" s="229" t="s">
        <v>1069</v>
      </c>
      <c r="G270" s="43"/>
      <c r="H270" s="43"/>
      <c r="I270" s="230"/>
      <c r="J270" s="43"/>
      <c r="K270" s="43"/>
      <c r="L270" s="47"/>
      <c r="M270" s="231"/>
      <c r="N270" s="232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147</v>
      </c>
      <c r="AU270" s="20" t="s">
        <v>81</v>
      </c>
    </row>
    <row r="271" s="13" customFormat="1">
      <c r="A271" s="13"/>
      <c r="B271" s="233"/>
      <c r="C271" s="234"/>
      <c r="D271" s="235" t="s">
        <v>149</v>
      </c>
      <c r="E271" s="236" t="s">
        <v>19</v>
      </c>
      <c r="F271" s="237" t="s">
        <v>948</v>
      </c>
      <c r="G271" s="234"/>
      <c r="H271" s="236" t="s">
        <v>19</v>
      </c>
      <c r="I271" s="238"/>
      <c r="J271" s="234"/>
      <c r="K271" s="234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149</v>
      </c>
      <c r="AU271" s="243" t="s">
        <v>81</v>
      </c>
      <c r="AV271" s="13" t="s">
        <v>79</v>
      </c>
      <c r="AW271" s="13" t="s">
        <v>33</v>
      </c>
      <c r="AX271" s="13" t="s">
        <v>72</v>
      </c>
      <c r="AY271" s="243" t="s">
        <v>138</v>
      </c>
    </row>
    <row r="272" s="14" customFormat="1">
      <c r="A272" s="14"/>
      <c r="B272" s="244"/>
      <c r="C272" s="245"/>
      <c r="D272" s="235" t="s">
        <v>149</v>
      </c>
      <c r="E272" s="246" t="s">
        <v>19</v>
      </c>
      <c r="F272" s="247" t="s">
        <v>1070</v>
      </c>
      <c r="G272" s="245"/>
      <c r="H272" s="248">
        <v>27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149</v>
      </c>
      <c r="AU272" s="254" t="s">
        <v>81</v>
      </c>
      <c r="AV272" s="14" t="s">
        <v>81</v>
      </c>
      <c r="AW272" s="14" t="s">
        <v>33</v>
      </c>
      <c r="AX272" s="14" t="s">
        <v>72</v>
      </c>
      <c r="AY272" s="254" t="s">
        <v>138</v>
      </c>
    </row>
    <row r="273" s="14" customFormat="1">
      <c r="A273" s="14"/>
      <c r="B273" s="244"/>
      <c r="C273" s="245"/>
      <c r="D273" s="235" t="s">
        <v>149</v>
      </c>
      <c r="E273" s="246" t="s">
        <v>19</v>
      </c>
      <c r="F273" s="247" t="s">
        <v>1071</v>
      </c>
      <c r="G273" s="245"/>
      <c r="H273" s="248">
        <v>54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149</v>
      </c>
      <c r="AU273" s="254" t="s">
        <v>81</v>
      </c>
      <c r="AV273" s="14" t="s">
        <v>81</v>
      </c>
      <c r="AW273" s="14" t="s">
        <v>33</v>
      </c>
      <c r="AX273" s="14" t="s">
        <v>72</v>
      </c>
      <c r="AY273" s="254" t="s">
        <v>138</v>
      </c>
    </row>
    <row r="274" s="15" customFormat="1">
      <c r="A274" s="15"/>
      <c r="B274" s="256"/>
      <c r="C274" s="257"/>
      <c r="D274" s="235" t="s">
        <v>149</v>
      </c>
      <c r="E274" s="258" t="s">
        <v>19</v>
      </c>
      <c r="F274" s="259" t="s">
        <v>193</v>
      </c>
      <c r="G274" s="257"/>
      <c r="H274" s="260">
        <v>81</v>
      </c>
      <c r="I274" s="261"/>
      <c r="J274" s="257"/>
      <c r="K274" s="257"/>
      <c r="L274" s="262"/>
      <c r="M274" s="263"/>
      <c r="N274" s="264"/>
      <c r="O274" s="264"/>
      <c r="P274" s="264"/>
      <c r="Q274" s="264"/>
      <c r="R274" s="264"/>
      <c r="S274" s="264"/>
      <c r="T274" s="26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6" t="s">
        <v>149</v>
      </c>
      <c r="AU274" s="266" t="s">
        <v>81</v>
      </c>
      <c r="AV274" s="15" t="s">
        <v>145</v>
      </c>
      <c r="AW274" s="15" t="s">
        <v>33</v>
      </c>
      <c r="AX274" s="15" t="s">
        <v>79</v>
      </c>
      <c r="AY274" s="266" t="s">
        <v>138</v>
      </c>
    </row>
    <row r="275" s="12" customFormat="1" ht="22.8" customHeight="1">
      <c r="A275" s="12"/>
      <c r="B275" s="199"/>
      <c r="C275" s="200"/>
      <c r="D275" s="201" t="s">
        <v>71</v>
      </c>
      <c r="E275" s="213" t="s">
        <v>586</v>
      </c>
      <c r="F275" s="213" t="s">
        <v>587</v>
      </c>
      <c r="G275" s="200"/>
      <c r="H275" s="200"/>
      <c r="I275" s="203"/>
      <c r="J275" s="214">
        <f>BK275</f>
        <v>0</v>
      </c>
      <c r="K275" s="200"/>
      <c r="L275" s="205"/>
      <c r="M275" s="206"/>
      <c r="N275" s="207"/>
      <c r="O275" s="207"/>
      <c r="P275" s="208">
        <f>SUM(P276:P277)</f>
        <v>0</v>
      </c>
      <c r="Q275" s="207"/>
      <c r="R275" s="208">
        <f>SUM(R276:R277)</f>
        <v>0</v>
      </c>
      <c r="S275" s="207"/>
      <c r="T275" s="209">
        <f>SUM(T276:T277)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0" t="s">
        <v>79</v>
      </c>
      <c r="AT275" s="211" t="s">
        <v>71</v>
      </c>
      <c r="AU275" s="211" t="s">
        <v>79</v>
      </c>
      <c r="AY275" s="210" t="s">
        <v>138</v>
      </c>
      <c r="BK275" s="212">
        <f>SUM(BK276:BK277)</f>
        <v>0</v>
      </c>
    </row>
    <row r="276" s="2" customFormat="1" ht="49.05" customHeight="1">
      <c r="A276" s="41"/>
      <c r="B276" s="42"/>
      <c r="C276" s="215" t="s">
        <v>368</v>
      </c>
      <c r="D276" s="215" t="s">
        <v>140</v>
      </c>
      <c r="E276" s="216" t="s">
        <v>1072</v>
      </c>
      <c r="F276" s="217" t="s">
        <v>1073</v>
      </c>
      <c r="G276" s="218" t="s">
        <v>308</v>
      </c>
      <c r="H276" s="219">
        <v>4.9729999999999999</v>
      </c>
      <c r="I276" s="220"/>
      <c r="J276" s="221">
        <f>ROUND(I276*H276,2)</f>
        <v>0</v>
      </c>
      <c r="K276" s="217" t="s">
        <v>144</v>
      </c>
      <c r="L276" s="47"/>
      <c r="M276" s="222" t="s">
        <v>19</v>
      </c>
      <c r="N276" s="223" t="s">
        <v>43</v>
      </c>
      <c r="O276" s="87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6" t="s">
        <v>145</v>
      </c>
      <c r="AT276" s="226" t="s">
        <v>140</v>
      </c>
      <c r="AU276" s="226" t="s">
        <v>81</v>
      </c>
      <c r="AY276" s="20" t="s">
        <v>138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20" t="s">
        <v>79</v>
      </c>
      <c r="BK276" s="227">
        <f>ROUND(I276*H276,2)</f>
        <v>0</v>
      </c>
      <c r="BL276" s="20" t="s">
        <v>145</v>
      </c>
      <c r="BM276" s="226" t="s">
        <v>1074</v>
      </c>
    </row>
    <row r="277" s="2" customFormat="1">
      <c r="A277" s="41"/>
      <c r="B277" s="42"/>
      <c r="C277" s="43"/>
      <c r="D277" s="228" t="s">
        <v>147</v>
      </c>
      <c r="E277" s="43"/>
      <c r="F277" s="229" t="s">
        <v>1075</v>
      </c>
      <c r="G277" s="43"/>
      <c r="H277" s="43"/>
      <c r="I277" s="230"/>
      <c r="J277" s="43"/>
      <c r="K277" s="43"/>
      <c r="L277" s="47"/>
      <c r="M277" s="277"/>
      <c r="N277" s="278"/>
      <c r="O277" s="279"/>
      <c r="P277" s="279"/>
      <c r="Q277" s="279"/>
      <c r="R277" s="279"/>
      <c r="S277" s="279"/>
      <c r="T277" s="280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147</v>
      </c>
      <c r="AU277" s="20" t="s">
        <v>81</v>
      </c>
    </row>
    <row r="278" s="2" customFormat="1" ht="6.96" customHeight="1">
      <c r="A278" s="41"/>
      <c r="B278" s="62"/>
      <c r="C278" s="63"/>
      <c r="D278" s="63"/>
      <c r="E278" s="63"/>
      <c r="F278" s="63"/>
      <c r="G278" s="63"/>
      <c r="H278" s="63"/>
      <c r="I278" s="63"/>
      <c r="J278" s="63"/>
      <c r="K278" s="63"/>
      <c r="L278" s="47"/>
      <c r="M278" s="41"/>
      <c r="O278" s="41"/>
      <c r="P278" s="41"/>
      <c r="Q278" s="41"/>
      <c r="R278" s="41"/>
      <c r="S278" s="41"/>
      <c r="T278" s="41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</row>
  </sheetData>
  <sheetProtection sheet="1" autoFilter="0" formatColumns="0" formatRows="0" objects="1" scenarios="1" spinCount="100000" saltValue="B9euEIpc5EORLQ8Kzuwx5J4n7OIoTLQP/2jKyIr4qP2eJzGNJshsuD5PEc6OyR8vl95XpH2oskMGKaHDTZaxrw==" hashValue="/biUMgA/4XzKlZo2NFlNwLw0fiPIKJ3slHr2m/gzGxMe6oPveerZKGj4RwvHLyz3LAieEWIuOgSyAqhIB7cqeQ==" algorithmName="SHA-512" password="CC35"/>
  <autoFilter ref="C86:K27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2_01/122251102"/>
    <hyperlink ref="F97" r:id="rId2" display="https://podminky.urs.cz/item/CS_URS_2022_01/122411101"/>
    <hyperlink ref="F103" r:id="rId3" display="https://podminky.urs.cz/item/CS_URS_2022_01/131213701"/>
    <hyperlink ref="F110" r:id="rId4" display="https://podminky.urs.cz/item/CS_URS_2022_01/132251101"/>
    <hyperlink ref="F118" r:id="rId5" display="https://podminky.urs.cz/item/CS_URS_2022_01/151811133"/>
    <hyperlink ref="F122" r:id="rId6" display="https://podminky.urs.cz/item/CS_URS_2022_01/151811233"/>
    <hyperlink ref="F124" r:id="rId7" display="https://podminky.urs.cz/item/CS_URS_2022_01/162751117"/>
    <hyperlink ref="F127" r:id="rId8" display="https://podminky.urs.cz/item/CS_URS_2022_01/167151111"/>
    <hyperlink ref="F129" r:id="rId9" display="https://podminky.urs.cz/item/CS_URS_2022_01/167151121"/>
    <hyperlink ref="F131" r:id="rId10" display="https://podminky.urs.cz/item/CS_URS_2022_01/171201201"/>
    <hyperlink ref="F133" r:id="rId11" display="https://podminky.urs.cz/item/CS_URS_2022_01/171201231"/>
    <hyperlink ref="F137" r:id="rId12" display="https://podminky.urs.cz/item/CS_URS_2022_01/174151101"/>
    <hyperlink ref="F175" r:id="rId13" display="https://podminky.urs.cz/item/CS_URS_2022_01/175111101"/>
    <hyperlink ref="F187" r:id="rId14" display="https://podminky.urs.cz/item/CS_URS_2022_01/181951112"/>
    <hyperlink ref="F191" r:id="rId15" display="https://podminky.urs.cz/item/CS_URS_2022_01/212751106"/>
    <hyperlink ref="F196" r:id="rId16" display="https://podminky.urs.cz/item/CS_URS_2022_01/359901211"/>
    <hyperlink ref="F204" r:id="rId17" display="https://podminky.urs.cz/item/CS_URS_2022_01/382413111"/>
    <hyperlink ref="F211" r:id="rId18" display="https://podminky.urs.cz/item/CS_URS_2022_01/451573111"/>
    <hyperlink ref="F223" r:id="rId19" display="https://podminky.urs.cz/item/CS_URS_2022_01/452323151"/>
    <hyperlink ref="F227" r:id="rId20" display="https://podminky.urs.cz/item/CS_URS_2022_01/452323161"/>
    <hyperlink ref="F231" r:id="rId21" display="https://podminky.urs.cz/item/CS_URS_2022_01/452353101"/>
    <hyperlink ref="F233" r:id="rId22" display="https://podminky.urs.cz/item/CS_URS_2022_01/452368211"/>
    <hyperlink ref="F240" r:id="rId23" display="https://podminky.urs.cz/item/CS_URS_2022_01/871265231"/>
    <hyperlink ref="F243" r:id="rId24" display="https://podminky.urs.cz/item/CS_URS_2022_01/871315241"/>
    <hyperlink ref="F249" r:id="rId25" display="https://podminky.urs.cz/item/CS_URS_2022_01/877355121"/>
    <hyperlink ref="F252" r:id="rId26" display="https://podminky.urs.cz/item/CS_URS_2022_01/894812201"/>
    <hyperlink ref="F254" r:id="rId27" display="https://podminky.urs.cz/item/CS_URS_2022_01/894812237"/>
    <hyperlink ref="F256" r:id="rId28" display="https://podminky.urs.cz/item/CS_URS_2022_01/894812241"/>
    <hyperlink ref="F258" r:id="rId29" display="https://podminky.urs.cz/item/CS_URS_2022_01/894812249"/>
    <hyperlink ref="F260" r:id="rId30" display="https://podminky.urs.cz/item/CS_URS_2022_01/894812262"/>
    <hyperlink ref="F262" r:id="rId31" display="https://podminky.urs.cz/item/CS_URS_2022_01/899620141"/>
    <hyperlink ref="F270" r:id="rId32" display="https://podminky.urs.cz/item/CS_URS_2022_01/919726123"/>
    <hyperlink ref="F277" r:id="rId33" display="https://podminky.urs.cz/item/CS_URS_2022_01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107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Parkoviště za školou, ul. V Zálomu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108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1076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22. 4. 2022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19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27</v>
      </c>
      <c r="F15" s="41"/>
      <c r="G15" s="41"/>
      <c r="H15" s="41"/>
      <c r="I15" s="145" t="s">
        <v>28</v>
      </c>
      <c r="J15" s="136" t="s">
        <v>19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29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28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31</v>
      </c>
      <c r="E20" s="41"/>
      <c r="F20" s="41"/>
      <c r="G20" s="41"/>
      <c r="H20" s="41"/>
      <c r="I20" s="145" t="s">
        <v>26</v>
      </c>
      <c r="J20" s="136" t="s">
        <v>19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32</v>
      </c>
      <c r="F21" s="41"/>
      <c r="G21" s="41"/>
      <c r="H21" s="41"/>
      <c r="I21" s="145" t="s">
        <v>28</v>
      </c>
      <c r="J21" s="136" t="s">
        <v>19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34</v>
      </c>
      <c r="E23" s="41"/>
      <c r="F23" s="41"/>
      <c r="G23" s="41"/>
      <c r="H23" s="41"/>
      <c r="I23" s="145" t="s">
        <v>26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 xml:space="preserve"> </v>
      </c>
      <c r="F24" s="41"/>
      <c r="G24" s="41"/>
      <c r="H24" s="41"/>
      <c r="I24" s="145" t="s">
        <v>28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71.25" customHeight="1">
      <c r="A27" s="150"/>
      <c r="B27" s="151"/>
      <c r="C27" s="150"/>
      <c r="D27" s="150"/>
      <c r="E27" s="152" t="s">
        <v>37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ROUND(J85,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ROUND((SUM(BE85:BE154)),  2)</f>
        <v>0</v>
      </c>
      <c r="G33" s="41"/>
      <c r="H33" s="41"/>
      <c r="I33" s="160">
        <v>0.20999999999999999</v>
      </c>
      <c r="J33" s="159">
        <f>ROUND(((SUM(BE85:BE154))*I33),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ROUND((SUM(BF85:BF154)),  2)</f>
        <v>0</v>
      </c>
      <c r="G34" s="41"/>
      <c r="H34" s="41"/>
      <c r="I34" s="160">
        <v>0.14999999999999999</v>
      </c>
      <c r="J34" s="159">
        <f>ROUND(((SUM(BF85:BF154))*I34),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ROUND((SUM(BG85:BG154)),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ROUND((SUM(BH85:BH154)),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ROUND((SUM(BI85:BI154)),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112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Parkoviště za školou, ul. V Zálomu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108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401 - Veřejné osvětlení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ul. V Zálomu</v>
      </c>
      <c r="G52" s="43"/>
      <c r="H52" s="43"/>
      <c r="I52" s="35" t="s">
        <v>23</v>
      </c>
      <c r="J52" s="75" t="str">
        <f>IF(J12="","",J12)</f>
        <v>22. 4. 2022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Statutární město Ostrava, MO Ostrava - Jih</v>
      </c>
      <c r="G54" s="43"/>
      <c r="H54" s="43"/>
      <c r="I54" s="35" t="s">
        <v>31</v>
      </c>
      <c r="J54" s="39" t="str">
        <f>E21</f>
        <v>Dopravní projekce Bojko s.r.o.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113</v>
      </c>
      <c r="D57" s="174"/>
      <c r="E57" s="174"/>
      <c r="F57" s="174"/>
      <c r="G57" s="174"/>
      <c r="H57" s="174"/>
      <c r="I57" s="174"/>
      <c r="J57" s="175" t="s">
        <v>114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115</v>
      </c>
    </row>
    <row r="60" s="9" customFormat="1" ht="24.96" customHeight="1">
      <c r="A60" s="9"/>
      <c r="B60" s="177"/>
      <c r="C60" s="178"/>
      <c r="D60" s="179" t="s">
        <v>1077</v>
      </c>
      <c r="E60" s="180"/>
      <c r="F60" s="180"/>
      <c r="G60" s="180"/>
      <c r="H60" s="180"/>
      <c r="I60" s="180"/>
      <c r="J60" s="181">
        <f>J86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1078</v>
      </c>
      <c r="E61" s="185"/>
      <c r="F61" s="185"/>
      <c r="G61" s="185"/>
      <c r="H61" s="185"/>
      <c r="I61" s="185"/>
      <c r="J61" s="186">
        <f>J87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1079</v>
      </c>
      <c r="E62" s="185"/>
      <c r="F62" s="185"/>
      <c r="G62" s="185"/>
      <c r="H62" s="185"/>
      <c r="I62" s="185"/>
      <c r="J62" s="186">
        <f>J106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1080</v>
      </c>
      <c r="E63" s="185"/>
      <c r="F63" s="185"/>
      <c r="G63" s="185"/>
      <c r="H63" s="185"/>
      <c r="I63" s="185"/>
      <c r="J63" s="186">
        <f>J124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77"/>
      <c r="C64" s="178"/>
      <c r="D64" s="179" t="s">
        <v>1081</v>
      </c>
      <c r="E64" s="180"/>
      <c r="F64" s="180"/>
      <c r="G64" s="180"/>
      <c r="H64" s="180"/>
      <c r="I64" s="180"/>
      <c r="J64" s="181">
        <f>J147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1082</v>
      </c>
      <c r="E65" s="185"/>
      <c r="F65" s="185"/>
      <c r="G65" s="185"/>
      <c r="H65" s="185"/>
      <c r="I65" s="185"/>
      <c r="J65" s="186">
        <f>J148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123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72" t="str">
        <f>E7</f>
        <v>Parkoviště za školou, ul. V Zálomu</v>
      </c>
      <c r="F75" s="35"/>
      <c r="G75" s="35"/>
      <c r="H75" s="35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108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SO 401 - Veřejné osvětlení</v>
      </c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ul. V Zálomu</v>
      </c>
      <c r="G79" s="43"/>
      <c r="H79" s="43"/>
      <c r="I79" s="35" t="s">
        <v>23</v>
      </c>
      <c r="J79" s="75" t="str">
        <f>IF(J12="","",J12)</f>
        <v>22. 4. 2022</v>
      </c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5.65" customHeight="1">
      <c r="A81" s="41"/>
      <c r="B81" s="42"/>
      <c r="C81" s="35" t="s">
        <v>25</v>
      </c>
      <c r="D81" s="43"/>
      <c r="E81" s="43"/>
      <c r="F81" s="30" t="str">
        <f>E15</f>
        <v>Statutární město Ostrava, MO Ostrava - Jih</v>
      </c>
      <c r="G81" s="43"/>
      <c r="H81" s="43"/>
      <c r="I81" s="35" t="s">
        <v>31</v>
      </c>
      <c r="J81" s="39" t="str">
        <f>E21</f>
        <v>Dopravní projekce Bojko s.r.o.</v>
      </c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29</v>
      </c>
      <c r="D82" s="43"/>
      <c r="E82" s="43"/>
      <c r="F82" s="30" t="str">
        <f>IF(E18="","",E18)</f>
        <v>Vyplň údaj</v>
      </c>
      <c r="G82" s="43"/>
      <c r="H82" s="43"/>
      <c r="I82" s="35" t="s">
        <v>34</v>
      </c>
      <c r="J82" s="39" t="str">
        <f>E24</f>
        <v xml:space="preserve"> 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8"/>
      <c r="B84" s="189"/>
      <c r="C84" s="190" t="s">
        <v>124</v>
      </c>
      <c r="D84" s="191" t="s">
        <v>57</v>
      </c>
      <c r="E84" s="191" t="s">
        <v>53</v>
      </c>
      <c r="F84" s="191" t="s">
        <v>54</v>
      </c>
      <c r="G84" s="191" t="s">
        <v>125</v>
      </c>
      <c r="H84" s="191" t="s">
        <v>126</v>
      </c>
      <c r="I84" s="191" t="s">
        <v>127</v>
      </c>
      <c r="J84" s="191" t="s">
        <v>114</v>
      </c>
      <c r="K84" s="192" t="s">
        <v>128</v>
      </c>
      <c r="L84" s="193"/>
      <c r="M84" s="95" t="s">
        <v>19</v>
      </c>
      <c r="N84" s="96" t="s">
        <v>42</v>
      </c>
      <c r="O84" s="96" t="s">
        <v>129</v>
      </c>
      <c r="P84" s="96" t="s">
        <v>130</v>
      </c>
      <c r="Q84" s="96" t="s">
        <v>131</v>
      </c>
      <c r="R84" s="96" t="s">
        <v>132</v>
      </c>
      <c r="S84" s="96" t="s">
        <v>133</v>
      </c>
      <c r="T84" s="97" t="s">
        <v>134</v>
      </c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</row>
    <row r="85" s="2" customFormat="1" ht="22.8" customHeight="1">
      <c r="A85" s="41"/>
      <c r="B85" s="42"/>
      <c r="C85" s="102" t="s">
        <v>135</v>
      </c>
      <c r="D85" s="43"/>
      <c r="E85" s="43"/>
      <c r="F85" s="43"/>
      <c r="G85" s="43"/>
      <c r="H85" s="43"/>
      <c r="I85" s="43"/>
      <c r="J85" s="194">
        <f>BK85</f>
        <v>0</v>
      </c>
      <c r="K85" s="43"/>
      <c r="L85" s="47"/>
      <c r="M85" s="98"/>
      <c r="N85" s="195"/>
      <c r="O85" s="99"/>
      <c r="P85" s="196">
        <f>P86+P147</f>
        <v>0</v>
      </c>
      <c r="Q85" s="99"/>
      <c r="R85" s="196">
        <f>R86+R147</f>
        <v>0</v>
      </c>
      <c r="S85" s="99"/>
      <c r="T85" s="197">
        <f>T86+T147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71</v>
      </c>
      <c r="AU85" s="20" t="s">
        <v>115</v>
      </c>
      <c r="BK85" s="198">
        <f>BK86+BK147</f>
        <v>0</v>
      </c>
    </row>
    <row r="86" s="12" customFormat="1" ht="25.92" customHeight="1">
      <c r="A86" s="12"/>
      <c r="B86" s="199"/>
      <c r="C86" s="200"/>
      <c r="D86" s="201" t="s">
        <v>71</v>
      </c>
      <c r="E86" s="202" t="s">
        <v>136</v>
      </c>
      <c r="F86" s="202" t="s">
        <v>136</v>
      </c>
      <c r="G86" s="200"/>
      <c r="H86" s="200"/>
      <c r="I86" s="203"/>
      <c r="J86" s="204">
        <f>BK86</f>
        <v>0</v>
      </c>
      <c r="K86" s="200"/>
      <c r="L86" s="205"/>
      <c r="M86" s="206"/>
      <c r="N86" s="207"/>
      <c r="O86" s="207"/>
      <c r="P86" s="208">
        <f>P87+P106+P124</f>
        <v>0</v>
      </c>
      <c r="Q86" s="207"/>
      <c r="R86" s="208">
        <f>R87+R106+R124</f>
        <v>0</v>
      </c>
      <c r="S86" s="207"/>
      <c r="T86" s="209">
        <f>T87+T106+T124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0" t="s">
        <v>79</v>
      </c>
      <c r="AT86" s="211" t="s">
        <v>71</v>
      </c>
      <c r="AU86" s="211" t="s">
        <v>72</v>
      </c>
      <c r="AY86" s="210" t="s">
        <v>138</v>
      </c>
      <c r="BK86" s="212">
        <f>BK87+BK106+BK124</f>
        <v>0</v>
      </c>
    </row>
    <row r="87" s="12" customFormat="1" ht="22.8" customHeight="1">
      <c r="A87" s="12"/>
      <c r="B87" s="199"/>
      <c r="C87" s="200"/>
      <c r="D87" s="201" t="s">
        <v>71</v>
      </c>
      <c r="E87" s="213" t="s">
        <v>1083</v>
      </c>
      <c r="F87" s="213" t="s">
        <v>1084</v>
      </c>
      <c r="G87" s="200"/>
      <c r="H87" s="200"/>
      <c r="I87" s="203"/>
      <c r="J87" s="214">
        <f>BK87</f>
        <v>0</v>
      </c>
      <c r="K87" s="200"/>
      <c r="L87" s="205"/>
      <c r="M87" s="206"/>
      <c r="N87" s="207"/>
      <c r="O87" s="207"/>
      <c r="P87" s="208">
        <f>SUM(P88:P105)</f>
        <v>0</v>
      </c>
      <c r="Q87" s="207"/>
      <c r="R87" s="208">
        <f>SUM(R88:R105)</f>
        <v>0</v>
      </c>
      <c r="S87" s="207"/>
      <c r="T87" s="209">
        <f>SUM(T88:T105)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79</v>
      </c>
      <c r="AT87" s="211" t="s">
        <v>71</v>
      </c>
      <c r="AU87" s="211" t="s">
        <v>79</v>
      </c>
      <c r="AY87" s="210" t="s">
        <v>138</v>
      </c>
      <c r="BK87" s="212">
        <f>SUM(BK88:BK105)</f>
        <v>0</v>
      </c>
    </row>
    <row r="88" s="2" customFormat="1" ht="24.15" customHeight="1">
      <c r="A88" s="41"/>
      <c r="B88" s="42"/>
      <c r="C88" s="215" t="s">
        <v>79</v>
      </c>
      <c r="D88" s="215" t="s">
        <v>140</v>
      </c>
      <c r="E88" s="216" t="s">
        <v>1085</v>
      </c>
      <c r="F88" s="217" t="s">
        <v>1086</v>
      </c>
      <c r="G88" s="218" t="s">
        <v>217</v>
      </c>
      <c r="H88" s="219">
        <v>2</v>
      </c>
      <c r="I88" s="220"/>
      <c r="J88" s="221">
        <f>ROUND(I88*H88,2)</f>
        <v>0</v>
      </c>
      <c r="K88" s="217" t="s">
        <v>19</v>
      </c>
      <c r="L88" s="47"/>
      <c r="M88" s="222" t="s">
        <v>19</v>
      </c>
      <c r="N88" s="223" t="s">
        <v>43</v>
      </c>
      <c r="O88" s="87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6" t="s">
        <v>145</v>
      </c>
      <c r="AT88" s="226" t="s">
        <v>140</v>
      </c>
      <c r="AU88" s="226" t="s">
        <v>81</v>
      </c>
      <c r="AY88" s="20" t="s">
        <v>138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20" t="s">
        <v>79</v>
      </c>
      <c r="BK88" s="227">
        <f>ROUND(I88*H88,2)</f>
        <v>0</v>
      </c>
      <c r="BL88" s="20" t="s">
        <v>145</v>
      </c>
      <c r="BM88" s="226" t="s">
        <v>81</v>
      </c>
    </row>
    <row r="89" s="2" customFormat="1" ht="24.15" customHeight="1">
      <c r="A89" s="41"/>
      <c r="B89" s="42"/>
      <c r="C89" s="215" t="s">
        <v>81</v>
      </c>
      <c r="D89" s="215" t="s">
        <v>140</v>
      </c>
      <c r="E89" s="216" t="s">
        <v>1087</v>
      </c>
      <c r="F89" s="217" t="s">
        <v>1088</v>
      </c>
      <c r="G89" s="218" t="s">
        <v>161</v>
      </c>
      <c r="H89" s="219">
        <v>6</v>
      </c>
      <c r="I89" s="220"/>
      <c r="J89" s="221">
        <f>ROUND(I89*H89,2)</f>
        <v>0</v>
      </c>
      <c r="K89" s="217" t="s">
        <v>19</v>
      </c>
      <c r="L89" s="47"/>
      <c r="M89" s="222" t="s">
        <v>19</v>
      </c>
      <c r="N89" s="223" t="s">
        <v>43</v>
      </c>
      <c r="O89" s="87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6" t="s">
        <v>145</v>
      </c>
      <c r="AT89" s="226" t="s">
        <v>140</v>
      </c>
      <c r="AU89" s="226" t="s">
        <v>81</v>
      </c>
      <c r="AY89" s="20" t="s">
        <v>138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20" t="s">
        <v>79</v>
      </c>
      <c r="BK89" s="227">
        <f>ROUND(I89*H89,2)</f>
        <v>0</v>
      </c>
      <c r="BL89" s="20" t="s">
        <v>145</v>
      </c>
      <c r="BM89" s="226" t="s">
        <v>145</v>
      </c>
    </row>
    <row r="90" s="2" customFormat="1" ht="24.15" customHeight="1">
      <c r="A90" s="41"/>
      <c r="B90" s="42"/>
      <c r="C90" s="215" t="s">
        <v>158</v>
      </c>
      <c r="D90" s="215" t="s">
        <v>140</v>
      </c>
      <c r="E90" s="216" t="s">
        <v>1089</v>
      </c>
      <c r="F90" s="217" t="s">
        <v>1090</v>
      </c>
      <c r="G90" s="218" t="s">
        <v>161</v>
      </c>
      <c r="H90" s="219">
        <v>2</v>
      </c>
      <c r="I90" s="220"/>
      <c r="J90" s="221">
        <f>ROUND(I90*H90,2)</f>
        <v>0</v>
      </c>
      <c r="K90" s="217" t="s">
        <v>19</v>
      </c>
      <c r="L90" s="47"/>
      <c r="M90" s="222" t="s">
        <v>19</v>
      </c>
      <c r="N90" s="223" t="s">
        <v>43</v>
      </c>
      <c r="O90" s="87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6" t="s">
        <v>145</v>
      </c>
      <c r="AT90" s="226" t="s">
        <v>140</v>
      </c>
      <c r="AU90" s="226" t="s">
        <v>81</v>
      </c>
      <c r="AY90" s="20" t="s">
        <v>138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20" t="s">
        <v>79</v>
      </c>
      <c r="BK90" s="227">
        <f>ROUND(I90*H90,2)</f>
        <v>0</v>
      </c>
      <c r="BL90" s="20" t="s">
        <v>145</v>
      </c>
      <c r="BM90" s="226" t="s">
        <v>175</v>
      </c>
    </row>
    <row r="91" s="2" customFormat="1" ht="24.15" customHeight="1">
      <c r="A91" s="41"/>
      <c r="B91" s="42"/>
      <c r="C91" s="215" t="s">
        <v>145</v>
      </c>
      <c r="D91" s="215" t="s">
        <v>140</v>
      </c>
      <c r="E91" s="216" t="s">
        <v>1091</v>
      </c>
      <c r="F91" s="217" t="s">
        <v>1092</v>
      </c>
      <c r="G91" s="218" t="s">
        <v>161</v>
      </c>
      <c r="H91" s="219">
        <v>1</v>
      </c>
      <c r="I91" s="220"/>
      <c r="J91" s="221">
        <f>ROUND(I91*H91,2)</f>
        <v>0</v>
      </c>
      <c r="K91" s="217" t="s">
        <v>19</v>
      </c>
      <c r="L91" s="47"/>
      <c r="M91" s="222" t="s">
        <v>19</v>
      </c>
      <c r="N91" s="223" t="s">
        <v>43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145</v>
      </c>
      <c r="AT91" s="226" t="s">
        <v>140</v>
      </c>
      <c r="AU91" s="226" t="s">
        <v>81</v>
      </c>
      <c r="AY91" s="20" t="s">
        <v>138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79</v>
      </c>
      <c r="BK91" s="227">
        <f>ROUND(I91*H91,2)</f>
        <v>0</v>
      </c>
      <c r="BL91" s="20" t="s">
        <v>145</v>
      </c>
      <c r="BM91" s="226" t="s">
        <v>186</v>
      </c>
    </row>
    <row r="92" s="2" customFormat="1" ht="24.15" customHeight="1">
      <c r="A92" s="41"/>
      <c r="B92" s="42"/>
      <c r="C92" s="215" t="s">
        <v>170</v>
      </c>
      <c r="D92" s="215" t="s">
        <v>140</v>
      </c>
      <c r="E92" s="216" t="s">
        <v>1093</v>
      </c>
      <c r="F92" s="217" t="s">
        <v>1094</v>
      </c>
      <c r="G92" s="218" t="s">
        <v>161</v>
      </c>
      <c r="H92" s="219">
        <v>1</v>
      </c>
      <c r="I92" s="220"/>
      <c r="J92" s="221">
        <f>ROUND(I92*H92,2)</f>
        <v>0</v>
      </c>
      <c r="K92" s="217" t="s">
        <v>19</v>
      </c>
      <c r="L92" s="47"/>
      <c r="M92" s="222" t="s">
        <v>19</v>
      </c>
      <c r="N92" s="223" t="s">
        <v>43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145</v>
      </c>
      <c r="AT92" s="226" t="s">
        <v>140</v>
      </c>
      <c r="AU92" s="226" t="s">
        <v>81</v>
      </c>
      <c r="AY92" s="20" t="s">
        <v>138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79</v>
      </c>
      <c r="BK92" s="227">
        <f>ROUND(I92*H92,2)</f>
        <v>0</v>
      </c>
      <c r="BL92" s="20" t="s">
        <v>145</v>
      </c>
      <c r="BM92" s="226" t="s">
        <v>199</v>
      </c>
    </row>
    <row r="93" s="2" customFormat="1" ht="24.15" customHeight="1">
      <c r="A93" s="41"/>
      <c r="B93" s="42"/>
      <c r="C93" s="215" t="s">
        <v>175</v>
      </c>
      <c r="D93" s="215" t="s">
        <v>140</v>
      </c>
      <c r="E93" s="216" t="s">
        <v>1095</v>
      </c>
      <c r="F93" s="217" t="s">
        <v>1096</v>
      </c>
      <c r="G93" s="218" t="s">
        <v>161</v>
      </c>
      <c r="H93" s="219">
        <v>1</v>
      </c>
      <c r="I93" s="220"/>
      <c r="J93" s="221">
        <f>ROUND(I93*H93,2)</f>
        <v>0</v>
      </c>
      <c r="K93" s="217" t="s">
        <v>19</v>
      </c>
      <c r="L93" s="47"/>
      <c r="M93" s="222" t="s">
        <v>19</v>
      </c>
      <c r="N93" s="223" t="s">
        <v>43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145</v>
      </c>
      <c r="AT93" s="226" t="s">
        <v>140</v>
      </c>
      <c r="AU93" s="226" t="s">
        <v>81</v>
      </c>
      <c r="AY93" s="20" t="s">
        <v>138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79</v>
      </c>
      <c r="BK93" s="227">
        <f>ROUND(I93*H93,2)</f>
        <v>0</v>
      </c>
      <c r="BL93" s="20" t="s">
        <v>145</v>
      </c>
      <c r="BM93" s="226" t="s">
        <v>209</v>
      </c>
    </row>
    <row r="94" s="2" customFormat="1" ht="16.5" customHeight="1">
      <c r="A94" s="41"/>
      <c r="B94" s="42"/>
      <c r="C94" s="215" t="s">
        <v>180</v>
      </c>
      <c r="D94" s="215" t="s">
        <v>140</v>
      </c>
      <c r="E94" s="216" t="s">
        <v>1097</v>
      </c>
      <c r="F94" s="217" t="s">
        <v>1098</v>
      </c>
      <c r="G94" s="218" t="s">
        <v>161</v>
      </c>
      <c r="H94" s="219">
        <v>1</v>
      </c>
      <c r="I94" s="220"/>
      <c r="J94" s="221">
        <f>ROUND(I94*H94,2)</f>
        <v>0</v>
      </c>
      <c r="K94" s="217" t="s">
        <v>19</v>
      </c>
      <c r="L94" s="47"/>
      <c r="M94" s="222" t="s">
        <v>19</v>
      </c>
      <c r="N94" s="223" t="s">
        <v>43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145</v>
      </c>
      <c r="AT94" s="226" t="s">
        <v>140</v>
      </c>
      <c r="AU94" s="226" t="s">
        <v>81</v>
      </c>
      <c r="AY94" s="20" t="s">
        <v>138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79</v>
      </c>
      <c r="BK94" s="227">
        <f>ROUND(I94*H94,2)</f>
        <v>0</v>
      </c>
      <c r="BL94" s="20" t="s">
        <v>145</v>
      </c>
      <c r="BM94" s="226" t="s">
        <v>222</v>
      </c>
    </row>
    <row r="95" s="2" customFormat="1" ht="24.15" customHeight="1">
      <c r="A95" s="41"/>
      <c r="B95" s="42"/>
      <c r="C95" s="215" t="s">
        <v>186</v>
      </c>
      <c r="D95" s="215" t="s">
        <v>140</v>
      </c>
      <c r="E95" s="216" t="s">
        <v>1099</v>
      </c>
      <c r="F95" s="217" t="s">
        <v>1100</v>
      </c>
      <c r="G95" s="218" t="s">
        <v>161</v>
      </c>
      <c r="H95" s="219">
        <v>1</v>
      </c>
      <c r="I95" s="220"/>
      <c r="J95" s="221">
        <f>ROUND(I95*H95,2)</f>
        <v>0</v>
      </c>
      <c r="K95" s="217" t="s">
        <v>19</v>
      </c>
      <c r="L95" s="47"/>
      <c r="M95" s="222" t="s">
        <v>19</v>
      </c>
      <c r="N95" s="223" t="s">
        <v>43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145</v>
      </c>
      <c r="AT95" s="226" t="s">
        <v>140</v>
      </c>
      <c r="AU95" s="226" t="s">
        <v>81</v>
      </c>
      <c r="AY95" s="20" t="s">
        <v>138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79</v>
      </c>
      <c r="BK95" s="227">
        <f>ROUND(I95*H95,2)</f>
        <v>0</v>
      </c>
      <c r="BL95" s="20" t="s">
        <v>145</v>
      </c>
      <c r="BM95" s="226" t="s">
        <v>236</v>
      </c>
    </row>
    <row r="96" s="2" customFormat="1" ht="24.15" customHeight="1">
      <c r="A96" s="41"/>
      <c r="B96" s="42"/>
      <c r="C96" s="215" t="s">
        <v>194</v>
      </c>
      <c r="D96" s="215" t="s">
        <v>140</v>
      </c>
      <c r="E96" s="216" t="s">
        <v>1101</v>
      </c>
      <c r="F96" s="217" t="s">
        <v>1102</v>
      </c>
      <c r="G96" s="218" t="s">
        <v>217</v>
      </c>
      <c r="H96" s="219">
        <v>2</v>
      </c>
      <c r="I96" s="220"/>
      <c r="J96" s="221">
        <f>ROUND(I96*H96,2)</f>
        <v>0</v>
      </c>
      <c r="K96" s="217" t="s">
        <v>19</v>
      </c>
      <c r="L96" s="47"/>
      <c r="M96" s="222" t="s">
        <v>19</v>
      </c>
      <c r="N96" s="223" t="s">
        <v>43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145</v>
      </c>
      <c r="AT96" s="226" t="s">
        <v>140</v>
      </c>
      <c r="AU96" s="226" t="s">
        <v>81</v>
      </c>
      <c r="AY96" s="20" t="s">
        <v>138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20" t="s">
        <v>79</v>
      </c>
      <c r="BK96" s="227">
        <f>ROUND(I96*H96,2)</f>
        <v>0</v>
      </c>
      <c r="BL96" s="20" t="s">
        <v>145</v>
      </c>
      <c r="BM96" s="226" t="s">
        <v>248</v>
      </c>
    </row>
    <row r="97" s="2" customFormat="1" ht="24.15" customHeight="1">
      <c r="A97" s="41"/>
      <c r="B97" s="42"/>
      <c r="C97" s="215" t="s">
        <v>199</v>
      </c>
      <c r="D97" s="215" t="s">
        <v>140</v>
      </c>
      <c r="E97" s="216" t="s">
        <v>1103</v>
      </c>
      <c r="F97" s="217" t="s">
        <v>1104</v>
      </c>
      <c r="G97" s="218" t="s">
        <v>217</v>
      </c>
      <c r="H97" s="219">
        <v>45</v>
      </c>
      <c r="I97" s="220"/>
      <c r="J97" s="221">
        <f>ROUND(I97*H97,2)</f>
        <v>0</v>
      </c>
      <c r="K97" s="217" t="s">
        <v>19</v>
      </c>
      <c r="L97" s="47"/>
      <c r="M97" s="222" t="s">
        <v>19</v>
      </c>
      <c r="N97" s="223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145</v>
      </c>
      <c r="AT97" s="226" t="s">
        <v>140</v>
      </c>
      <c r="AU97" s="226" t="s">
        <v>81</v>
      </c>
      <c r="AY97" s="20" t="s">
        <v>138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145</v>
      </c>
      <c r="BM97" s="226" t="s">
        <v>157</v>
      </c>
    </row>
    <row r="98" s="2" customFormat="1" ht="24.15" customHeight="1">
      <c r="A98" s="41"/>
      <c r="B98" s="42"/>
      <c r="C98" s="215" t="s">
        <v>204</v>
      </c>
      <c r="D98" s="215" t="s">
        <v>140</v>
      </c>
      <c r="E98" s="216" t="s">
        <v>1105</v>
      </c>
      <c r="F98" s="217" t="s">
        <v>1106</v>
      </c>
      <c r="G98" s="218" t="s">
        <v>161</v>
      </c>
      <c r="H98" s="219">
        <v>4</v>
      </c>
      <c r="I98" s="220"/>
      <c r="J98" s="221">
        <f>ROUND(I98*H98,2)</f>
        <v>0</v>
      </c>
      <c r="K98" s="217" t="s">
        <v>19</v>
      </c>
      <c r="L98" s="47"/>
      <c r="M98" s="222" t="s">
        <v>19</v>
      </c>
      <c r="N98" s="223" t="s">
        <v>43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145</v>
      </c>
      <c r="AT98" s="226" t="s">
        <v>140</v>
      </c>
      <c r="AU98" s="226" t="s">
        <v>81</v>
      </c>
      <c r="AY98" s="20" t="s">
        <v>138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145</v>
      </c>
      <c r="BM98" s="226" t="s">
        <v>268</v>
      </c>
    </row>
    <row r="99" s="2" customFormat="1" ht="24.15" customHeight="1">
      <c r="A99" s="41"/>
      <c r="B99" s="42"/>
      <c r="C99" s="215" t="s">
        <v>209</v>
      </c>
      <c r="D99" s="215" t="s">
        <v>140</v>
      </c>
      <c r="E99" s="216" t="s">
        <v>1107</v>
      </c>
      <c r="F99" s="217" t="s">
        <v>1108</v>
      </c>
      <c r="G99" s="218" t="s">
        <v>161</v>
      </c>
      <c r="H99" s="219">
        <v>1</v>
      </c>
      <c r="I99" s="220"/>
      <c r="J99" s="221">
        <f>ROUND(I99*H99,2)</f>
        <v>0</v>
      </c>
      <c r="K99" s="217" t="s">
        <v>19</v>
      </c>
      <c r="L99" s="47"/>
      <c r="M99" s="222" t="s">
        <v>19</v>
      </c>
      <c r="N99" s="223" t="s">
        <v>43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145</v>
      </c>
      <c r="AT99" s="226" t="s">
        <v>140</v>
      </c>
      <c r="AU99" s="226" t="s">
        <v>81</v>
      </c>
      <c r="AY99" s="20" t="s">
        <v>138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145</v>
      </c>
      <c r="BM99" s="226" t="s">
        <v>278</v>
      </c>
    </row>
    <row r="100" s="2" customFormat="1" ht="24.15" customHeight="1">
      <c r="A100" s="41"/>
      <c r="B100" s="42"/>
      <c r="C100" s="215" t="s">
        <v>214</v>
      </c>
      <c r="D100" s="215" t="s">
        <v>140</v>
      </c>
      <c r="E100" s="216" t="s">
        <v>1109</v>
      </c>
      <c r="F100" s="217" t="s">
        <v>1110</v>
      </c>
      <c r="G100" s="218" t="s">
        <v>161</v>
      </c>
      <c r="H100" s="219">
        <v>4</v>
      </c>
      <c r="I100" s="220"/>
      <c r="J100" s="221">
        <f>ROUND(I100*H100,2)</f>
        <v>0</v>
      </c>
      <c r="K100" s="217" t="s">
        <v>19</v>
      </c>
      <c r="L100" s="47"/>
      <c r="M100" s="222" t="s">
        <v>19</v>
      </c>
      <c r="N100" s="223" t="s">
        <v>43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145</v>
      </c>
      <c r="AT100" s="226" t="s">
        <v>140</v>
      </c>
      <c r="AU100" s="226" t="s">
        <v>81</v>
      </c>
      <c r="AY100" s="20" t="s">
        <v>138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79</v>
      </c>
      <c r="BK100" s="227">
        <f>ROUND(I100*H100,2)</f>
        <v>0</v>
      </c>
      <c r="BL100" s="20" t="s">
        <v>145</v>
      </c>
      <c r="BM100" s="226" t="s">
        <v>290</v>
      </c>
    </row>
    <row r="101" s="2" customFormat="1" ht="33" customHeight="1">
      <c r="A101" s="41"/>
      <c r="B101" s="42"/>
      <c r="C101" s="215" t="s">
        <v>222</v>
      </c>
      <c r="D101" s="215" t="s">
        <v>140</v>
      </c>
      <c r="E101" s="216" t="s">
        <v>1111</v>
      </c>
      <c r="F101" s="217" t="s">
        <v>1112</v>
      </c>
      <c r="G101" s="218" t="s">
        <v>143</v>
      </c>
      <c r="H101" s="219">
        <v>1</v>
      </c>
      <c r="I101" s="220"/>
      <c r="J101" s="221">
        <f>ROUND(I101*H101,2)</f>
        <v>0</v>
      </c>
      <c r="K101" s="217" t="s">
        <v>19</v>
      </c>
      <c r="L101" s="47"/>
      <c r="M101" s="222" t="s">
        <v>19</v>
      </c>
      <c r="N101" s="223" t="s">
        <v>43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145</v>
      </c>
      <c r="AT101" s="226" t="s">
        <v>140</v>
      </c>
      <c r="AU101" s="226" t="s">
        <v>81</v>
      </c>
      <c r="AY101" s="20" t="s">
        <v>138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79</v>
      </c>
      <c r="BK101" s="227">
        <f>ROUND(I101*H101,2)</f>
        <v>0</v>
      </c>
      <c r="BL101" s="20" t="s">
        <v>145</v>
      </c>
      <c r="BM101" s="226" t="s">
        <v>300</v>
      </c>
    </row>
    <row r="102" s="2" customFormat="1" ht="24.15" customHeight="1">
      <c r="A102" s="41"/>
      <c r="B102" s="42"/>
      <c r="C102" s="215" t="s">
        <v>8</v>
      </c>
      <c r="D102" s="215" t="s">
        <v>140</v>
      </c>
      <c r="E102" s="216" t="s">
        <v>1113</v>
      </c>
      <c r="F102" s="217" t="s">
        <v>1114</v>
      </c>
      <c r="G102" s="218" t="s">
        <v>143</v>
      </c>
      <c r="H102" s="219">
        <v>1</v>
      </c>
      <c r="I102" s="220"/>
      <c r="J102" s="221">
        <f>ROUND(I102*H102,2)</f>
        <v>0</v>
      </c>
      <c r="K102" s="217" t="s">
        <v>19</v>
      </c>
      <c r="L102" s="47"/>
      <c r="M102" s="222" t="s">
        <v>19</v>
      </c>
      <c r="N102" s="223" t="s">
        <v>43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145</v>
      </c>
      <c r="AT102" s="226" t="s">
        <v>140</v>
      </c>
      <c r="AU102" s="226" t="s">
        <v>81</v>
      </c>
      <c r="AY102" s="20" t="s">
        <v>138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145</v>
      </c>
      <c r="BM102" s="226" t="s">
        <v>313</v>
      </c>
    </row>
    <row r="103" s="2" customFormat="1" ht="24.15" customHeight="1">
      <c r="A103" s="41"/>
      <c r="B103" s="42"/>
      <c r="C103" s="215" t="s">
        <v>236</v>
      </c>
      <c r="D103" s="215" t="s">
        <v>140</v>
      </c>
      <c r="E103" s="216" t="s">
        <v>1115</v>
      </c>
      <c r="F103" s="217" t="s">
        <v>1116</v>
      </c>
      <c r="G103" s="218" t="s">
        <v>217</v>
      </c>
      <c r="H103" s="219">
        <v>10</v>
      </c>
      <c r="I103" s="220"/>
      <c r="J103" s="221">
        <f>ROUND(I103*H103,2)</f>
        <v>0</v>
      </c>
      <c r="K103" s="217" t="s">
        <v>19</v>
      </c>
      <c r="L103" s="47"/>
      <c r="M103" s="222" t="s">
        <v>19</v>
      </c>
      <c r="N103" s="223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145</v>
      </c>
      <c r="AT103" s="226" t="s">
        <v>140</v>
      </c>
      <c r="AU103" s="226" t="s">
        <v>81</v>
      </c>
      <c r="AY103" s="20" t="s">
        <v>138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79</v>
      </c>
      <c r="BK103" s="227">
        <f>ROUND(I103*H103,2)</f>
        <v>0</v>
      </c>
      <c r="BL103" s="20" t="s">
        <v>145</v>
      </c>
      <c r="BM103" s="226" t="s">
        <v>221</v>
      </c>
    </row>
    <row r="104" s="2" customFormat="1" ht="24.15" customHeight="1">
      <c r="A104" s="41"/>
      <c r="B104" s="42"/>
      <c r="C104" s="215" t="s">
        <v>243</v>
      </c>
      <c r="D104" s="215" t="s">
        <v>140</v>
      </c>
      <c r="E104" s="216" t="s">
        <v>1117</v>
      </c>
      <c r="F104" s="217" t="s">
        <v>1118</v>
      </c>
      <c r="G104" s="218" t="s">
        <v>217</v>
      </c>
      <c r="H104" s="219">
        <v>47</v>
      </c>
      <c r="I104" s="220"/>
      <c r="J104" s="221">
        <f>ROUND(I104*H104,2)</f>
        <v>0</v>
      </c>
      <c r="K104" s="217" t="s">
        <v>19</v>
      </c>
      <c r="L104" s="47"/>
      <c r="M104" s="222" t="s">
        <v>19</v>
      </c>
      <c r="N104" s="223" t="s">
        <v>43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145</v>
      </c>
      <c r="AT104" s="226" t="s">
        <v>140</v>
      </c>
      <c r="AU104" s="226" t="s">
        <v>81</v>
      </c>
      <c r="AY104" s="20" t="s">
        <v>138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79</v>
      </c>
      <c r="BK104" s="227">
        <f>ROUND(I104*H104,2)</f>
        <v>0</v>
      </c>
      <c r="BL104" s="20" t="s">
        <v>145</v>
      </c>
      <c r="BM104" s="226" t="s">
        <v>336</v>
      </c>
    </row>
    <row r="105" s="2" customFormat="1" ht="24.15" customHeight="1">
      <c r="A105" s="41"/>
      <c r="B105" s="42"/>
      <c r="C105" s="215" t="s">
        <v>248</v>
      </c>
      <c r="D105" s="215" t="s">
        <v>140</v>
      </c>
      <c r="E105" s="216" t="s">
        <v>1119</v>
      </c>
      <c r="F105" s="217" t="s">
        <v>1120</v>
      </c>
      <c r="G105" s="218" t="s">
        <v>217</v>
      </c>
      <c r="H105" s="219">
        <v>57</v>
      </c>
      <c r="I105" s="220"/>
      <c r="J105" s="221">
        <f>ROUND(I105*H105,2)</f>
        <v>0</v>
      </c>
      <c r="K105" s="217" t="s">
        <v>19</v>
      </c>
      <c r="L105" s="47"/>
      <c r="M105" s="222" t="s">
        <v>19</v>
      </c>
      <c r="N105" s="223" t="s">
        <v>43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145</v>
      </c>
      <c r="AT105" s="226" t="s">
        <v>140</v>
      </c>
      <c r="AU105" s="226" t="s">
        <v>81</v>
      </c>
      <c r="AY105" s="20" t="s">
        <v>138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79</v>
      </c>
      <c r="BK105" s="227">
        <f>ROUND(I105*H105,2)</f>
        <v>0</v>
      </c>
      <c r="BL105" s="20" t="s">
        <v>145</v>
      </c>
      <c r="BM105" s="226" t="s">
        <v>352</v>
      </c>
    </row>
    <row r="106" s="12" customFormat="1" ht="22.8" customHeight="1">
      <c r="A106" s="12"/>
      <c r="B106" s="199"/>
      <c r="C106" s="200"/>
      <c r="D106" s="201" t="s">
        <v>71</v>
      </c>
      <c r="E106" s="213" t="s">
        <v>1121</v>
      </c>
      <c r="F106" s="213" t="s">
        <v>1122</v>
      </c>
      <c r="G106" s="200"/>
      <c r="H106" s="200"/>
      <c r="I106" s="203"/>
      <c r="J106" s="214">
        <f>BK106</f>
        <v>0</v>
      </c>
      <c r="K106" s="200"/>
      <c r="L106" s="205"/>
      <c r="M106" s="206"/>
      <c r="N106" s="207"/>
      <c r="O106" s="207"/>
      <c r="P106" s="208">
        <f>SUM(P107:P123)</f>
        <v>0</v>
      </c>
      <c r="Q106" s="207"/>
      <c r="R106" s="208">
        <f>SUM(R107:R123)</f>
        <v>0</v>
      </c>
      <c r="S106" s="207"/>
      <c r="T106" s="209">
        <f>SUM(T107:T123)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0" t="s">
        <v>158</v>
      </c>
      <c r="AT106" s="211" t="s">
        <v>71</v>
      </c>
      <c r="AU106" s="211" t="s">
        <v>79</v>
      </c>
      <c r="AY106" s="210" t="s">
        <v>138</v>
      </c>
      <c r="BK106" s="212">
        <f>SUM(BK107:BK123)</f>
        <v>0</v>
      </c>
    </row>
    <row r="107" s="2" customFormat="1" ht="24.15" customHeight="1">
      <c r="A107" s="41"/>
      <c r="B107" s="42"/>
      <c r="C107" s="267" t="s">
        <v>253</v>
      </c>
      <c r="D107" s="267" t="s">
        <v>320</v>
      </c>
      <c r="E107" s="268" t="s">
        <v>1123</v>
      </c>
      <c r="F107" s="269" t="s">
        <v>1124</v>
      </c>
      <c r="G107" s="270" t="s">
        <v>1125</v>
      </c>
      <c r="H107" s="271">
        <v>1</v>
      </c>
      <c r="I107" s="272"/>
      <c r="J107" s="273">
        <f>ROUND(I107*H107,2)</f>
        <v>0</v>
      </c>
      <c r="K107" s="269" t="s">
        <v>19</v>
      </c>
      <c r="L107" s="274"/>
      <c r="M107" s="275" t="s">
        <v>19</v>
      </c>
      <c r="N107" s="276" t="s">
        <v>43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186</v>
      </c>
      <c r="AT107" s="226" t="s">
        <v>320</v>
      </c>
      <c r="AU107" s="226" t="s">
        <v>81</v>
      </c>
      <c r="AY107" s="20" t="s">
        <v>138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79</v>
      </c>
      <c r="BK107" s="227">
        <f>ROUND(I107*H107,2)</f>
        <v>0</v>
      </c>
      <c r="BL107" s="20" t="s">
        <v>145</v>
      </c>
      <c r="BM107" s="226" t="s">
        <v>363</v>
      </c>
    </row>
    <row r="108" s="2" customFormat="1" ht="24.15" customHeight="1">
      <c r="A108" s="41"/>
      <c r="B108" s="42"/>
      <c r="C108" s="267" t="s">
        <v>157</v>
      </c>
      <c r="D108" s="267" t="s">
        <v>320</v>
      </c>
      <c r="E108" s="268" t="s">
        <v>1126</v>
      </c>
      <c r="F108" s="269" t="s">
        <v>1127</v>
      </c>
      <c r="G108" s="270" t="s">
        <v>1125</v>
      </c>
      <c r="H108" s="271">
        <v>1</v>
      </c>
      <c r="I108" s="272"/>
      <c r="J108" s="273">
        <f>ROUND(I108*H108,2)</f>
        <v>0</v>
      </c>
      <c r="K108" s="269" t="s">
        <v>19</v>
      </c>
      <c r="L108" s="274"/>
      <c r="M108" s="275" t="s">
        <v>19</v>
      </c>
      <c r="N108" s="276" t="s">
        <v>43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186</v>
      </c>
      <c r="AT108" s="226" t="s">
        <v>320</v>
      </c>
      <c r="AU108" s="226" t="s">
        <v>81</v>
      </c>
      <c r="AY108" s="20" t="s">
        <v>138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79</v>
      </c>
      <c r="BK108" s="227">
        <f>ROUND(I108*H108,2)</f>
        <v>0</v>
      </c>
      <c r="BL108" s="20" t="s">
        <v>145</v>
      </c>
      <c r="BM108" s="226" t="s">
        <v>374</v>
      </c>
    </row>
    <row r="109" s="2" customFormat="1" ht="24.15" customHeight="1">
      <c r="A109" s="41"/>
      <c r="B109" s="42"/>
      <c r="C109" s="267" t="s">
        <v>7</v>
      </c>
      <c r="D109" s="267" t="s">
        <v>320</v>
      </c>
      <c r="E109" s="268" t="s">
        <v>1128</v>
      </c>
      <c r="F109" s="269" t="s">
        <v>1129</v>
      </c>
      <c r="G109" s="270" t="s">
        <v>1125</v>
      </c>
      <c r="H109" s="271">
        <v>1</v>
      </c>
      <c r="I109" s="272"/>
      <c r="J109" s="273">
        <f>ROUND(I109*H109,2)</f>
        <v>0</v>
      </c>
      <c r="K109" s="269" t="s">
        <v>19</v>
      </c>
      <c r="L109" s="274"/>
      <c r="M109" s="275" t="s">
        <v>19</v>
      </c>
      <c r="N109" s="276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186</v>
      </c>
      <c r="AT109" s="226" t="s">
        <v>320</v>
      </c>
      <c r="AU109" s="226" t="s">
        <v>81</v>
      </c>
      <c r="AY109" s="20" t="s">
        <v>138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145</v>
      </c>
      <c r="BM109" s="226" t="s">
        <v>395</v>
      </c>
    </row>
    <row r="110" s="2" customFormat="1" ht="24.15" customHeight="1">
      <c r="A110" s="41"/>
      <c r="B110" s="42"/>
      <c r="C110" s="267" t="s">
        <v>268</v>
      </c>
      <c r="D110" s="267" t="s">
        <v>320</v>
      </c>
      <c r="E110" s="268" t="s">
        <v>1130</v>
      </c>
      <c r="F110" s="269" t="s">
        <v>1131</v>
      </c>
      <c r="G110" s="270" t="s">
        <v>1125</v>
      </c>
      <c r="H110" s="271">
        <v>1</v>
      </c>
      <c r="I110" s="272"/>
      <c r="J110" s="273">
        <f>ROUND(I110*H110,2)</f>
        <v>0</v>
      </c>
      <c r="K110" s="269" t="s">
        <v>19</v>
      </c>
      <c r="L110" s="274"/>
      <c r="M110" s="275" t="s">
        <v>19</v>
      </c>
      <c r="N110" s="276" t="s">
        <v>43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186</v>
      </c>
      <c r="AT110" s="226" t="s">
        <v>320</v>
      </c>
      <c r="AU110" s="226" t="s">
        <v>81</v>
      </c>
      <c r="AY110" s="20" t="s">
        <v>138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79</v>
      </c>
      <c r="BK110" s="227">
        <f>ROUND(I110*H110,2)</f>
        <v>0</v>
      </c>
      <c r="BL110" s="20" t="s">
        <v>145</v>
      </c>
      <c r="BM110" s="226" t="s">
        <v>407</v>
      </c>
    </row>
    <row r="111" s="2" customFormat="1" ht="142.2" customHeight="1">
      <c r="A111" s="41"/>
      <c r="B111" s="42"/>
      <c r="C111" s="267" t="s">
        <v>273</v>
      </c>
      <c r="D111" s="267" t="s">
        <v>320</v>
      </c>
      <c r="E111" s="268" t="s">
        <v>1132</v>
      </c>
      <c r="F111" s="269" t="s">
        <v>1133</v>
      </c>
      <c r="G111" s="270" t="s">
        <v>1125</v>
      </c>
      <c r="H111" s="271">
        <v>1</v>
      </c>
      <c r="I111" s="272"/>
      <c r="J111" s="273">
        <f>ROUND(I111*H111,2)</f>
        <v>0</v>
      </c>
      <c r="K111" s="269" t="s">
        <v>19</v>
      </c>
      <c r="L111" s="274"/>
      <c r="M111" s="275" t="s">
        <v>19</v>
      </c>
      <c r="N111" s="276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186</v>
      </c>
      <c r="AT111" s="226" t="s">
        <v>320</v>
      </c>
      <c r="AU111" s="226" t="s">
        <v>81</v>
      </c>
      <c r="AY111" s="20" t="s">
        <v>138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145</v>
      </c>
      <c r="BM111" s="226" t="s">
        <v>419</v>
      </c>
    </row>
    <row r="112" s="2" customFormat="1" ht="16.5" customHeight="1">
      <c r="A112" s="41"/>
      <c r="B112" s="42"/>
      <c r="C112" s="267" t="s">
        <v>278</v>
      </c>
      <c r="D112" s="267" t="s">
        <v>320</v>
      </c>
      <c r="E112" s="268" t="s">
        <v>1134</v>
      </c>
      <c r="F112" s="269" t="s">
        <v>1135</v>
      </c>
      <c r="G112" s="270" t="s">
        <v>1125</v>
      </c>
      <c r="H112" s="271">
        <v>2</v>
      </c>
      <c r="I112" s="272"/>
      <c r="J112" s="273">
        <f>ROUND(I112*H112,2)</f>
        <v>0</v>
      </c>
      <c r="K112" s="269" t="s">
        <v>19</v>
      </c>
      <c r="L112" s="274"/>
      <c r="M112" s="275" t="s">
        <v>19</v>
      </c>
      <c r="N112" s="276" t="s">
        <v>43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186</v>
      </c>
      <c r="AT112" s="226" t="s">
        <v>320</v>
      </c>
      <c r="AU112" s="226" t="s">
        <v>81</v>
      </c>
      <c r="AY112" s="20" t="s">
        <v>138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79</v>
      </c>
      <c r="BK112" s="227">
        <f>ROUND(I112*H112,2)</f>
        <v>0</v>
      </c>
      <c r="BL112" s="20" t="s">
        <v>145</v>
      </c>
      <c r="BM112" s="226" t="s">
        <v>429</v>
      </c>
    </row>
    <row r="113" s="2" customFormat="1" ht="21.75" customHeight="1">
      <c r="A113" s="41"/>
      <c r="B113" s="42"/>
      <c r="C113" s="267" t="s">
        <v>284</v>
      </c>
      <c r="D113" s="267" t="s">
        <v>320</v>
      </c>
      <c r="E113" s="268" t="s">
        <v>1136</v>
      </c>
      <c r="F113" s="269" t="s">
        <v>1137</v>
      </c>
      <c r="G113" s="270" t="s">
        <v>1125</v>
      </c>
      <c r="H113" s="271">
        <v>1</v>
      </c>
      <c r="I113" s="272"/>
      <c r="J113" s="273">
        <f>ROUND(I113*H113,2)</f>
        <v>0</v>
      </c>
      <c r="K113" s="269" t="s">
        <v>19</v>
      </c>
      <c r="L113" s="274"/>
      <c r="M113" s="275" t="s">
        <v>19</v>
      </c>
      <c r="N113" s="276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186</v>
      </c>
      <c r="AT113" s="226" t="s">
        <v>320</v>
      </c>
      <c r="AU113" s="226" t="s">
        <v>81</v>
      </c>
      <c r="AY113" s="20" t="s">
        <v>138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145</v>
      </c>
      <c r="BM113" s="226" t="s">
        <v>439</v>
      </c>
    </row>
    <row r="114" s="2" customFormat="1" ht="16.5" customHeight="1">
      <c r="A114" s="41"/>
      <c r="B114" s="42"/>
      <c r="C114" s="267" t="s">
        <v>290</v>
      </c>
      <c r="D114" s="267" t="s">
        <v>320</v>
      </c>
      <c r="E114" s="268" t="s">
        <v>1138</v>
      </c>
      <c r="F114" s="269" t="s">
        <v>1139</v>
      </c>
      <c r="G114" s="270" t="s">
        <v>333</v>
      </c>
      <c r="H114" s="271">
        <v>30.079999999999998</v>
      </c>
      <c r="I114" s="272"/>
      <c r="J114" s="273">
        <f>ROUND(I114*H114,2)</f>
        <v>0</v>
      </c>
      <c r="K114" s="269" t="s">
        <v>19</v>
      </c>
      <c r="L114" s="274"/>
      <c r="M114" s="275" t="s">
        <v>19</v>
      </c>
      <c r="N114" s="276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186</v>
      </c>
      <c r="AT114" s="226" t="s">
        <v>320</v>
      </c>
      <c r="AU114" s="226" t="s">
        <v>81</v>
      </c>
      <c r="AY114" s="20" t="s">
        <v>138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145</v>
      </c>
      <c r="BM114" s="226" t="s">
        <v>449</v>
      </c>
    </row>
    <row r="115" s="2" customFormat="1" ht="16.5" customHeight="1">
      <c r="A115" s="41"/>
      <c r="B115" s="42"/>
      <c r="C115" s="267" t="s">
        <v>295</v>
      </c>
      <c r="D115" s="267" t="s">
        <v>320</v>
      </c>
      <c r="E115" s="268" t="s">
        <v>1140</v>
      </c>
      <c r="F115" s="269" t="s">
        <v>1141</v>
      </c>
      <c r="G115" s="270" t="s">
        <v>1125</v>
      </c>
      <c r="H115" s="271">
        <v>4</v>
      </c>
      <c r="I115" s="272"/>
      <c r="J115" s="273">
        <f>ROUND(I115*H115,2)</f>
        <v>0</v>
      </c>
      <c r="K115" s="269" t="s">
        <v>19</v>
      </c>
      <c r="L115" s="274"/>
      <c r="M115" s="275" t="s">
        <v>19</v>
      </c>
      <c r="N115" s="276" t="s">
        <v>43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186</v>
      </c>
      <c r="AT115" s="226" t="s">
        <v>320</v>
      </c>
      <c r="AU115" s="226" t="s">
        <v>81</v>
      </c>
      <c r="AY115" s="20" t="s">
        <v>138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79</v>
      </c>
      <c r="BK115" s="227">
        <f>ROUND(I115*H115,2)</f>
        <v>0</v>
      </c>
      <c r="BL115" s="20" t="s">
        <v>145</v>
      </c>
      <c r="BM115" s="226" t="s">
        <v>461</v>
      </c>
    </row>
    <row r="116" s="2" customFormat="1" ht="16.5" customHeight="1">
      <c r="A116" s="41"/>
      <c r="B116" s="42"/>
      <c r="C116" s="267" t="s">
        <v>300</v>
      </c>
      <c r="D116" s="267" t="s">
        <v>320</v>
      </c>
      <c r="E116" s="268" t="s">
        <v>1142</v>
      </c>
      <c r="F116" s="269" t="s">
        <v>1143</v>
      </c>
      <c r="G116" s="270" t="s">
        <v>1125</v>
      </c>
      <c r="H116" s="271">
        <v>1</v>
      </c>
      <c r="I116" s="272"/>
      <c r="J116" s="273">
        <f>ROUND(I116*H116,2)</f>
        <v>0</v>
      </c>
      <c r="K116" s="269" t="s">
        <v>19</v>
      </c>
      <c r="L116" s="274"/>
      <c r="M116" s="275" t="s">
        <v>19</v>
      </c>
      <c r="N116" s="276" t="s">
        <v>43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186</v>
      </c>
      <c r="AT116" s="226" t="s">
        <v>320</v>
      </c>
      <c r="AU116" s="226" t="s">
        <v>81</v>
      </c>
      <c r="AY116" s="20" t="s">
        <v>138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145</v>
      </c>
      <c r="BM116" s="226" t="s">
        <v>471</v>
      </c>
    </row>
    <row r="117" s="2" customFormat="1" ht="21.75" customHeight="1">
      <c r="A117" s="41"/>
      <c r="B117" s="42"/>
      <c r="C117" s="267" t="s">
        <v>305</v>
      </c>
      <c r="D117" s="267" t="s">
        <v>320</v>
      </c>
      <c r="E117" s="268" t="s">
        <v>1144</v>
      </c>
      <c r="F117" s="269" t="s">
        <v>1145</v>
      </c>
      <c r="G117" s="270" t="s">
        <v>1146</v>
      </c>
      <c r="H117" s="271">
        <v>1</v>
      </c>
      <c r="I117" s="272"/>
      <c r="J117" s="273">
        <f>ROUND(I117*H117,2)</f>
        <v>0</v>
      </c>
      <c r="K117" s="269" t="s">
        <v>19</v>
      </c>
      <c r="L117" s="274"/>
      <c r="M117" s="275" t="s">
        <v>19</v>
      </c>
      <c r="N117" s="276" t="s">
        <v>43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186</v>
      </c>
      <c r="AT117" s="226" t="s">
        <v>320</v>
      </c>
      <c r="AU117" s="226" t="s">
        <v>81</v>
      </c>
      <c r="AY117" s="20" t="s">
        <v>138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145</v>
      </c>
      <c r="BM117" s="226" t="s">
        <v>486</v>
      </c>
    </row>
    <row r="118" s="2" customFormat="1" ht="21.75" customHeight="1">
      <c r="A118" s="41"/>
      <c r="B118" s="42"/>
      <c r="C118" s="267" t="s">
        <v>313</v>
      </c>
      <c r="D118" s="267" t="s">
        <v>320</v>
      </c>
      <c r="E118" s="268" t="s">
        <v>1147</v>
      </c>
      <c r="F118" s="269" t="s">
        <v>1148</v>
      </c>
      <c r="G118" s="270" t="s">
        <v>217</v>
      </c>
      <c r="H118" s="271">
        <v>2</v>
      </c>
      <c r="I118" s="272"/>
      <c r="J118" s="273">
        <f>ROUND(I118*H118,2)</f>
        <v>0</v>
      </c>
      <c r="K118" s="269" t="s">
        <v>19</v>
      </c>
      <c r="L118" s="274"/>
      <c r="M118" s="275" t="s">
        <v>19</v>
      </c>
      <c r="N118" s="276" t="s">
        <v>43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186</v>
      </c>
      <c r="AT118" s="226" t="s">
        <v>320</v>
      </c>
      <c r="AU118" s="226" t="s">
        <v>81</v>
      </c>
      <c r="AY118" s="20" t="s">
        <v>138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145</v>
      </c>
      <c r="BM118" s="226" t="s">
        <v>497</v>
      </c>
    </row>
    <row r="119" s="2" customFormat="1" ht="24.15" customHeight="1">
      <c r="A119" s="41"/>
      <c r="B119" s="42"/>
      <c r="C119" s="267" t="s">
        <v>319</v>
      </c>
      <c r="D119" s="267" t="s">
        <v>320</v>
      </c>
      <c r="E119" s="268" t="s">
        <v>1149</v>
      </c>
      <c r="F119" s="269" t="s">
        <v>1150</v>
      </c>
      <c r="G119" s="270" t="s">
        <v>217</v>
      </c>
      <c r="H119" s="271">
        <v>45</v>
      </c>
      <c r="I119" s="272"/>
      <c r="J119" s="273">
        <f>ROUND(I119*H119,2)</f>
        <v>0</v>
      </c>
      <c r="K119" s="269" t="s">
        <v>19</v>
      </c>
      <c r="L119" s="274"/>
      <c r="M119" s="275" t="s">
        <v>19</v>
      </c>
      <c r="N119" s="276" t="s">
        <v>43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186</v>
      </c>
      <c r="AT119" s="226" t="s">
        <v>320</v>
      </c>
      <c r="AU119" s="226" t="s">
        <v>81</v>
      </c>
      <c r="AY119" s="20" t="s">
        <v>138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145</v>
      </c>
      <c r="BM119" s="226" t="s">
        <v>508</v>
      </c>
    </row>
    <row r="120" s="2" customFormat="1" ht="16.5" customHeight="1">
      <c r="A120" s="41"/>
      <c r="B120" s="42"/>
      <c r="C120" s="267" t="s">
        <v>221</v>
      </c>
      <c r="D120" s="267" t="s">
        <v>320</v>
      </c>
      <c r="E120" s="268" t="s">
        <v>1151</v>
      </c>
      <c r="F120" s="269" t="s">
        <v>1152</v>
      </c>
      <c r="G120" s="270" t="s">
        <v>217</v>
      </c>
      <c r="H120" s="271">
        <v>10</v>
      </c>
      <c r="I120" s="272"/>
      <c r="J120" s="273">
        <f>ROUND(I120*H120,2)</f>
        <v>0</v>
      </c>
      <c r="K120" s="269" t="s">
        <v>19</v>
      </c>
      <c r="L120" s="274"/>
      <c r="M120" s="275" t="s">
        <v>19</v>
      </c>
      <c r="N120" s="276" t="s">
        <v>43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186</v>
      </c>
      <c r="AT120" s="226" t="s">
        <v>320</v>
      </c>
      <c r="AU120" s="226" t="s">
        <v>81</v>
      </c>
      <c r="AY120" s="20" t="s">
        <v>138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145</v>
      </c>
      <c r="BM120" s="226" t="s">
        <v>518</v>
      </c>
    </row>
    <row r="121" s="2" customFormat="1" ht="16.5" customHeight="1">
      <c r="A121" s="41"/>
      <c r="B121" s="42"/>
      <c r="C121" s="267" t="s">
        <v>330</v>
      </c>
      <c r="D121" s="267" t="s">
        <v>320</v>
      </c>
      <c r="E121" s="268" t="s">
        <v>1153</v>
      </c>
      <c r="F121" s="269" t="s">
        <v>1154</v>
      </c>
      <c r="G121" s="270" t="s">
        <v>217</v>
      </c>
      <c r="H121" s="271">
        <v>47</v>
      </c>
      <c r="I121" s="272"/>
      <c r="J121" s="273">
        <f>ROUND(I121*H121,2)</f>
        <v>0</v>
      </c>
      <c r="K121" s="269" t="s">
        <v>19</v>
      </c>
      <c r="L121" s="274"/>
      <c r="M121" s="275" t="s">
        <v>19</v>
      </c>
      <c r="N121" s="276" t="s">
        <v>43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186</v>
      </c>
      <c r="AT121" s="226" t="s">
        <v>320</v>
      </c>
      <c r="AU121" s="226" t="s">
        <v>81</v>
      </c>
      <c r="AY121" s="20" t="s">
        <v>138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145</v>
      </c>
      <c r="BM121" s="226" t="s">
        <v>527</v>
      </c>
    </row>
    <row r="122" s="2" customFormat="1" ht="16.5" customHeight="1">
      <c r="A122" s="41"/>
      <c r="B122" s="42"/>
      <c r="C122" s="267" t="s">
        <v>336</v>
      </c>
      <c r="D122" s="267" t="s">
        <v>320</v>
      </c>
      <c r="E122" s="268" t="s">
        <v>1155</v>
      </c>
      <c r="F122" s="269" t="s">
        <v>1156</v>
      </c>
      <c r="G122" s="270" t="s">
        <v>1157</v>
      </c>
      <c r="H122" s="299"/>
      <c r="I122" s="272"/>
      <c r="J122" s="273">
        <f>ROUND(I122*H122,2)</f>
        <v>0</v>
      </c>
      <c r="K122" s="269" t="s">
        <v>19</v>
      </c>
      <c r="L122" s="274"/>
      <c r="M122" s="275" t="s">
        <v>19</v>
      </c>
      <c r="N122" s="276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186</v>
      </c>
      <c r="AT122" s="226" t="s">
        <v>320</v>
      </c>
      <c r="AU122" s="226" t="s">
        <v>81</v>
      </c>
      <c r="AY122" s="20" t="s">
        <v>138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145</v>
      </c>
      <c r="BM122" s="226" t="s">
        <v>543</v>
      </c>
    </row>
    <row r="123" s="2" customFormat="1" ht="16.5" customHeight="1">
      <c r="A123" s="41"/>
      <c r="B123" s="42"/>
      <c r="C123" s="267" t="s">
        <v>347</v>
      </c>
      <c r="D123" s="267" t="s">
        <v>320</v>
      </c>
      <c r="E123" s="268" t="s">
        <v>1158</v>
      </c>
      <c r="F123" s="269" t="s">
        <v>1159</v>
      </c>
      <c r="G123" s="270" t="s">
        <v>1157</v>
      </c>
      <c r="H123" s="299"/>
      <c r="I123" s="272"/>
      <c r="J123" s="273">
        <f>ROUND(I123*H123,2)</f>
        <v>0</v>
      </c>
      <c r="K123" s="269" t="s">
        <v>19</v>
      </c>
      <c r="L123" s="274"/>
      <c r="M123" s="275" t="s">
        <v>19</v>
      </c>
      <c r="N123" s="276" t="s">
        <v>43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186</v>
      </c>
      <c r="AT123" s="226" t="s">
        <v>320</v>
      </c>
      <c r="AU123" s="226" t="s">
        <v>81</v>
      </c>
      <c r="AY123" s="20" t="s">
        <v>138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79</v>
      </c>
      <c r="BK123" s="227">
        <f>ROUND(I123*H123,2)</f>
        <v>0</v>
      </c>
      <c r="BL123" s="20" t="s">
        <v>145</v>
      </c>
      <c r="BM123" s="226" t="s">
        <v>556</v>
      </c>
    </row>
    <row r="124" s="12" customFormat="1" ht="22.8" customHeight="1">
      <c r="A124" s="12"/>
      <c r="B124" s="199"/>
      <c r="C124" s="200"/>
      <c r="D124" s="201" t="s">
        <v>71</v>
      </c>
      <c r="E124" s="213" t="s">
        <v>1160</v>
      </c>
      <c r="F124" s="213" t="s">
        <v>1161</v>
      </c>
      <c r="G124" s="200"/>
      <c r="H124" s="200"/>
      <c r="I124" s="203"/>
      <c r="J124" s="214">
        <f>BK124</f>
        <v>0</v>
      </c>
      <c r="K124" s="200"/>
      <c r="L124" s="205"/>
      <c r="M124" s="206"/>
      <c r="N124" s="207"/>
      <c r="O124" s="207"/>
      <c r="P124" s="208">
        <f>SUM(P125:P146)</f>
        <v>0</v>
      </c>
      <c r="Q124" s="207"/>
      <c r="R124" s="208">
        <f>SUM(R125:R146)</f>
        <v>0</v>
      </c>
      <c r="S124" s="207"/>
      <c r="T124" s="209">
        <f>SUM(T125:T146)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0" t="s">
        <v>79</v>
      </c>
      <c r="AT124" s="211" t="s">
        <v>71</v>
      </c>
      <c r="AU124" s="211" t="s">
        <v>79</v>
      </c>
      <c r="AY124" s="210" t="s">
        <v>138</v>
      </c>
      <c r="BK124" s="212">
        <f>SUM(BK125:BK146)</f>
        <v>0</v>
      </c>
    </row>
    <row r="125" s="2" customFormat="1" ht="24.15" customHeight="1">
      <c r="A125" s="41"/>
      <c r="B125" s="42"/>
      <c r="C125" s="215" t="s">
        <v>352</v>
      </c>
      <c r="D125" s="215" t="s">
        <v>140</v>
      </c>
      <c r="E125" s="216" t="s">
        <v>1162</v>
      </c>
      <c r="F125" s="217" t="s">
        <v>1163</v>
      </c>
      <c r="G125" s="218" t="s">
        <v>231</v>
      </c>
      <c r="H125" s="219">
        <v>0.84999999999999998</v>
      </c>
      <c r="I125" s="220"/>
      <c r="J125" s="221">
        <f>ROUND(I125*H125,2)</f>
        <v>0</v>
      </c>
      <c r="K125" s="217" t="s">
        <v>19</v>
      </c>
      <c r="L125" s="47"/>
      <c r="M125" s="222" t="s">
        <v>19</v>
      </c>
      <c r="N125" s="223" t="s">
        <v>43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145</v>
      </c>
      <c r="AT125" s="226" t="s">
        <v>140</v>
      </c>
      <c r="AU125" s="226" t="s">
        <v>81</v>
      </c>
      <c r="AY125" s="20" t="s">
        <v>138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145</v>
      </c>
      <c r="BM125" s="226" t="s">
        <v>577</v>
      </c>
    </row>
    <row r="126" s="2" customFormat="1" ht="24.15" customHeight="1">
      <c r="A126" s="41"/>
      <c r="B126" s="42"/>
      <c r="C126" s="215" t="s">
        <v>357</v>
      </c>
      <c r="D126" s="215" t="s">
        <v>140</v>
      </c>
      <c r="E126" s="216" t="s">
        <v>1164</v>
      </c>
      <c r="F126" s="217" t="s">
        <v>1165</v>
      </c>
      <c r="G126" s="218" t="s">
        <v>1166</v>
      </c>
      <c r="H126" s="219">
        <v>0.050000000000000003</v>
      </c>
      <c r="I126" s="220"/>
      <c r="J126" s="221">
        <f>ROUND(I126*H126,2)</f>
        <v>0</v>
      </c>
      <c r="K126" s="217" t="s">
        <v>19</v>
      </c>
      <c r="L126" s="47"/>
      <c r="M126" s="222" t="s">
        <v>19</v>
      </c>
      <c r="N126" s="223" t="s">
        <v>43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145</v>
      </c>
      <c r="AT126" s="226" t="s">
        <v>140</v>
      </c>
      <c r="AU126" s="226" t="s">
        <v>81</v>
      </c>
      <c r="AY126" s="20" t="s">
        <v>138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79</v>
      </c>
      <c r="BK126" s="227">
        <f>ROUND(I126*H126,2)</f>
        <v>0</v>
      </c>
      <c r="BL126" s="20" t="s">
        <v>145</v>
      </c>
      <c r="BM126" s="226" t="s">
        <v>567</v>
      </c>
    </row>
    <row r="127" s="2" customFormat="1" ht="24.15" customHeight="1">
      <c r="A127" s="41"/>
      <c r="B127" s="42"/>
      <c r="C127" s="215" t="s">
        <v>363</v>
      </c>
      <c r="D127" s="215" t="s">
        <v>140</v>
      </c>
      <c r="E127" s="216" t="s">
        <v>1167</v>
      </c>
      <c r="F127" s="217" t="s">
        <v>1168</v>
      </c>
      <c r="G127" s="218" t="s">
        <v>231</v>
      </c>
      <c r="H127" s="219">
        <v>0.14999999999999999</v>
      </c>
      <c r="I127" s="220"/>
      <c r="J127" s="221">
        <f>ROUND(I127*H127,2)</f>
        <v>0</v>
      </c>
      <c r="K127" s="217" t="s">
        <v>19</v>
      </c>
      <c r="L127" s="47"/>
      <c r="M127" s="222" t="s">
        <v>19</v>
      </c>
      <c r="N127" s="223" t="s">
        <v>43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145</v>
      </c>
      <c r="AT127" s="226" t="s">
        <v>140</v>
      </c>
      <c r="AU127" s="226" t="s">
        <v>81</v>
      </c>
      <c r="AY127" s="20" t="s">
        <v>138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145</v>
      </c>
      <c r="BM127" s="226" t="s">
        <v>588</v>
      </c>
    </row>
    <row r="128" s="2" customFormat="1" ht="16.5" customHeight="1">
      <c r="A128" s="41"/>
      <c r="B128" s="42"/>
      <c r="C128" s="215" t="s">
        <v>368</v>
      </c>
      <c r="D128" s="215" t="s">
        <v>140</v>
      </c>
      <c r="E128" s="216" t="s">
        <v>1169</v>
      </c>
      <c r="F128" s="217" t="s">
        <v>1170</v>
      </c>
      <c r="G128" s="218" t="s">
        <v>231</v>
      </c>
      <c r="H128" s="219">
        <v>0.14999999999999999</v>
      </c>
      <c r="I128" s="220"/>
      <c r="J128" s="221">
        <f>ROUND(I128*H128,2)</f>
        <v>0</v>
      </c>
      <c r="K128" s="217" t="s">
        <v>19</v>
      </c>
      <c r="L128" s="47"/>
      <c r="M128" s="222" t="s">
        <v>19</v>
      </c>
      <c r="N128" s="223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145</v>
      </c>
      <c r="AT128" s="226" t="s">
        <v>140</v>
      </c>
      <c r="AU128" s="226" t="s">
        <v>81</v>
      </c>
      <c r="AY128" s="20" t="s">
        <v>138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145</v>
      </c>
      <c r="BM128" s="226" t="s">
        <v>1171</v>
      </c>
    </row>
    <row r="129" s="2" customFormat="1" ht="16.5" customHeight="1">
      <c r="A129" s="41"/>
      <c r="B129" s="42"/>
      <c r="C129" s="215" t="s">
        <v>374</v>
      </c>
      <c r="D129" s="215" t="s">
        <v>140</v>
      </c>
      <c r="E129" s="216" t="s">
        <v>1172</v>
      </c>
      <c r="F129" s="217" t="s">
        <v>1173</v>
      </c>
      <c r="G129" s="218" t="s">
        <v>161</v>
      </c>
      <c r="H129" s="219">
        <v>1</v>
      </c>
      <c r="I129" s="220"/>
      <c r="J129" s="221">
        <f>ROUND(I129*H129,2)</f>
        <v>0</v>
      </c>
      <c r="K129" s="217" t="s">
        <v>19</v>
      </c>
      <c r="L129" s="47"/>
      <c r="M129" s="222" t="s">
        <v>19</v>
      </c>
      <c r="N129" s="223" t="s">
        <v>43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145</v>
      </c>
      <c r="AT129" s="226" t="s">
        <v>140</v>
      </c>
      <c r="AU129" s="226" t="s">
        <v>81</v>
      </c>
      <c r="AY129" s="20" t="s">
        <v>138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145</v>
      </c>
      <c r="BM129" s="226" t="s">
        <v>1174</v>
      </c>
    </row>
    <row r="130" s="2" customFormat="1" ht="16.5" customHeight="1">
      <c r="A130" s="41"/>
      <c r="B130" s="42"/>
      <c r="C130" s="215" t="s">
        <v>379</v>
      </c>
      <c r="D130" s="215" t="s">
        <v>140</v>
      </c>
      <c r="E130" s="216" t="s">
        <v>1175</v>
      </c>
      <c r="F130" s="217" t="s">
        <v>1176</v>
      </c>
      <c r="G130" s="218" t="s">
        <v>231</v>
      </c>
      <c r="H130" s="219">
        <v>0.074999999999999997</v>
      </c>
      <c r="I130" s="220"/>
      <c r="J130" s="221">
        <f>ROUND(I130*H130,2)</f>
        <v>0</v>
      </c>
      <c r="K130" s="217" t="s">
        <v>19</v>
      </c>
      <c r="L130" s="47"/>
      <c r="M130" s="222" t="s">
        <v>19</v>
      </c>
      <c r="N130" s="223" t="s">
        <v>43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145</v>
      </c>
      <c r="AT130" s="226" t="s">
        <v>140</v>
      </c>
      <c r="AU130" s="226" t="s">
        <v>81</v>
      </c>
      <c r="AY130" s="20" t="s">
        <v>138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79</v>
      </c>
      <c r="BK130" s="227">
        <f>ROUND(I130*H130,2)</f>
        <v>0</v>
      </c>
      <c r="BL130" s="20" t="s">
        <v>145</v>
      </c>
      <c r="BM130" s="226" t="s">
        <v>1177</v>
      </c>
    </row>
    <row r="131" s="2" customFormat="1" ht="24.15" customHeight="1">
      <c r="A131" s="41"/>
      <c r="B131" s="42"/>
      <c r="C131" s="215" t="s">
        <v>395</v>
      </c>
      <c r="D131" s="215" t="s">
        <v>140</v>
      </c>
      <c r="E131" s="216" t="s">
        <v>1178</v>
      </c>
      <c r="F131" s="217" t="s">
        <v>1179</v>
      </c>
      <c r="G131" s="218" t="s">
        <v>143</v>
      </c>
      <c r="H131" s="219">
        <v>0.5</v>
      </c>
      <c r="I131" s="220"/>
      <c r="J131" s="221">
        <f>ROUND(I131*H131,2)</f>
        <v>0</v>
      </c>
      <c r="K131" s="217" t="s">
        <v>19</v>
      </c>
      <c r="L131" s="47"/>
      <c r="M131" s="222" t="s">
        <v>19</v>
      </c>
      <c r="N131" s="223" t="s">
        <v>43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145</v>
      </c>
      <c r="AT131" s="226" t="s">
        <v>140</v>
      </c>
      <c r="AU131" s="226" t="s">
        <v>81</v>
      </c>
      <c r="AY131" s="20" t="s">
        <v>138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79</v>
      </c>
      <c r="BK131" s="227">
        <f>ROUND(I131*H131,2)</f>
        <v>0</v>
      </c>
      <c r="BL131" s="20" t="s">
        <v>145</v>
      </c>
      <c r="BM131" s="226" t="s">
        <v>1180</v>
      </c>
    </row>
    <row r="132" s="2" customFormat="1" ht="24.15" customHeight="1">
      <c r="A132" s="41"/>
      <c r="B132" s="42"/>
      <c r="C132" s="215" t="s">
        <v>402</v>
      </c>
      <c r="D132" s="215" t="s">
        <v>140</v>
      </c>
      <c r="E132" s="216" t="s">
        <v>1181</v>
      </c>
      <c r="F132" s="217" t="s">
        <v>1182</v>
      </c>
      <c r="G132" s="218" t="s">
        <v>143</v>
      </c>
      <c r="H132" s="219">
        <v>0.5</v>
      </c>
      <c r="I132" s="220"/>
      <c r="J132" s="221">
        <f>ROUND(I132*H132,2)</f>
        <v>0</v>
      </c>
      <c r="K132" s="217" t="s">
        <v>19</v>
      </c>
      <c r="L132" s="47"/>
      <c r="M132" s="222" t="s">
        <v>19</v>
      </c>
      <c r="N132" s="223" t="s">
        <v>43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145</v>
      </c>
      <c r="AT132" s="226" t="s">
        <v>140</v>
      </c>
      <c r="AU132" s="226" t="s">
        <v>81</v>
      </c>
      <c r="AY132" s="20" t="s">
        <v>138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145</v>
      </c>
      <c r="BM132" s="226" t="s">
        <v>1183</v>
      </c>
    </row>
    <row r="133" s="2" customFormat="1" ht="24.15" customHeight="1">
      <c r="A133" s="41"/>
      <c r="B133" s="42"/>
      <c r="C133" s="215" t="s">
        <v>407</v>
      </c>
      <c r="D133" s="215" t="s">
        <v>140</v>
      </c>
      <c r="E133" s="216" t="s">
        <v>1184</v>
      </c>
      <c r="F133" s="217" t="s">
        <v>1185</v>
      </c>
      <c r="G133" s="218" t="s">
        <v>231</v>
      </c>
      <c r="H133" s="219">
        <v>0.80000000000000004</v>
      </c>
      <c r="I133" s="220"/>
      <c r="J133" s="221">
        <f>ROUND(I133*H133,2)</f>
        <v>0</v>
      </c>
      <c r="K133" s="217" t="s">
        <v>19</v>
      </c>
      <c r="L133" s="47"/>
      <c r="M133" s="222" t="s">
        <v>19</v>
      </c>
      <c r="N133" s="223" t="s">
        <v>43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145</v>
      </c>
      <c r="AT133" s="226" t="s">
        <v>140</v>
      </c>
      <c r="AU133" s="226" t="s">
        <v>81</v>
      </c>
      <c r="AY133" s="20" t="s">
        <v>138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79</v>
      </c>
      <c r="BK133" s="227">
        <f>ROUND(I133*H133,2)</f>
        <v>0</v>
      </c>
      <c r="BL133" s="20" t="s">
        <v>145</v>
      </c>
      <c r="BM133" s="226" t="s">
        <v>1186</v>
      </c>
    </row>
    <row r="134" s="2" customFormat="1" ht="24.15" customHeight="1">
      <c r="A134" s="41"/>
      <c r="B134" s="42"/>
      <c r="C134" s="215" t="s">
        <v>414</v>
      </c>
      <c r="D134" s="215" t="s">
        <v>140</v>
      </c>
      <c r="E134" s="216" t="s">
        <v>1187</v>
      </c>
      <c r="F134" s="217" t="s">
        <v>1188</v>
      </c>
      <c r="G134" s="218" t="s">
        <v>231</v>
      </c>
      <c r="H134" s="219">
        <v>3.1899999999999999</v>
      </c>
      <c r="I134" s="220"/>
      <c r="J134" s="221">
        <f>ROUND(I134*H134,2)</f>
        <v>0</v>
      </c>
      <c r="K134" s="217" t="s">
        <v>19</v>
      </c>
      <c r="L134" s="47"/>
      <c r="M134" s="222" t="s">
        <v>19</v>
      </c>
      <c r="N134" s="223" t="s">
        <v>43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145</v>
      </c>
      <c r="AT134" s="226" t="s">
        <v>140</v>
      </c>
      <c r="AU134" s="226" t="s">
        <v>81</v>
      </c>
      <c r="AY134" s="20" t="s">
        <v>138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145</v>
      </c>
      <c r="BM134" s="226" t="s">
        <v>1189</v>
      </c>
    </row>
    <row r="135" s="2" customFormat="1" ht="24.15" customHeight="1">
      <c r="A135" s="41"/>
      <c r="B135" s="42"/>
      <c r="C135" s="215" t="s">
        <v>419</v>
      </c>
      <c r="D135" s="215" t="s">
        <v>140</v>
      </c>
      <c r="E135" s="216" t="s">
        <v>1190</v>
      </c>
      <c r="F135" s="217" t="s">
        <v>1191</v>
      </c>
      <c r="G135" s="218" t="s">
        <v>231</v>
      </c>
      <c r="H135" s="219">
        <v>3.1899999999999999</v>
      </c>
      <c r="I135" s="220"/>
      <c r="J135" s="221">
        <f>ROUND(I135*H135,2)</f>
        <v>0</v>
      </c>
      <c r="K135" s="217" t="s">
        <v>19</v>
      </c>
      <c r="L135" s="47"/>
      <c r="M135" s="222" t="s">
        <v>19</v>
      </c>
      <c r="N135" s="223" t="s">
        <v>43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145</v>
      </c>
      <c r="AT135" s="226" t="s">
        <v>140</v>
      </c>
      <c r="AU135" s="226" t="s">
        <v>81</v>
      </c>
      <c r="AY135" s="20" t="s">
        <v>138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79</v>
      </c>
      <c r="BK135" s="227">
        <f>ROUND(I135*H135,2)</f>
        <v>0</v>
      </c>
      <c r="BL135" s="20" t="s">
        <v>145</v>
      </c>
      <c r="BM135" s="226" t="s">
        <v>1192</v>
      </c>
    </row>
    <row r="136" s="2" customFormat="1" ht="24.15" customHeight="1">
      <c r="A136" s="41"/>
      <c r="B136" s="42"/>
      <c r="C136" s="215" t="s">
        <v>424</v>
      </c>
      <c r="D136" s="215" t="s">
        <v>140</v>
      </c>
      <c r="E136" s="216" t="s">
        <v>1193</v>
      </c>
      <c r="F136" s="217" t="s">
        <v>1194</v>
      </c>
      <c r="G136" s="218" t="s">
        <v>217</v>
      </c>
      <c r="H136" s="219">
        <v>42</v>
      </c>
      <c r="I136" s="220"/>
      <c r="J136" s="221">
        <f>ROUND(I136*H136,2)</f>
        <v>0</v>
      </c>
      <c r="K136" s="217" t="s">
        <v>19</v>
      </c>
      <c r="L136" s="47"/>
      <c r="M136" s="222" t="s">
        <v>19</v>
      </c>
      <c r="N136" s="223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145</v>
      </c>
      <c r="AT136" s="226" t="s">
        <v>140</v>
      </c>
      <c r="AU136" s="226" t="s">
        <v>81</v>
      </c>
      <c r="AY136" s="20" t="s">
        <v>138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145</v>
      </c>
      <c r="BM136" s="226" t="s">
        <v>1195</v>
      </c>
    </row>
    <row r="137" s="2" customFormat="1" ht="24.15" customHeight="1">
      <c r="A137" s="41"/>
      <c r="B137" s="42"/>
      <c r="C137" s="215" t="s">
        <v>429</v>
      </c>
      <c r="D137" s="215" t="s">
        <v>140</v>
      </c>
      <c r="E137" s="216" t="s">
        <v>1196</v>
      </c>
      <c r="F137" s="217" t="s">
        <v>1197</v>
      </c>
      <c r="G137" s="218" t="s">
        <v>217</v>
      </c>
      <c r="H137" s="219">
        <v>42</v>
      </c>
      <c r="I137" s="220"/>
      <c r="J137" s="221">
        <f>ROUND(I137*H137,2)</f>
        <v>0</v>
      </c>
      <c r="K137" s="217" t="s">
        <v>19</v>
      </c>
      <c r="L137" s="47"/>
      <c r="M137" s="222" t="s">
        <v>19</v>
      </c>
      <c r="N137" s="223" t="s">
        <v>43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145</v>
      </c>
      <c r="AT137" s="226" t="s">
        <v>140</v>
      </c>
      <c r="AU137" s="226" t="s">
        <v>81</v>
      </c>
      <c r="AY137" s="20" t="s">
        <v>138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79</v>
      </c>
      <c r="BK137" s="227">
        <f>ROUND(I137*H137,2)</f>
        <v>0</v>
      </c>
      <c r="BL137" s="20" t="s">
        <v>145</v>
      </c>
      <c r="BM137" s="226" t="s">
        <v>1198</v>
      </c>
    </row>
    <row r="138" s="2" customFormat="1" ht="16.5" customHeight="1">
      <c r="A138" s="41"/>
      <c r="B138" s="42"/>
      <c r="C138" s="215" t="s">
        <v>434</v>
      </c>
      <c r="D138" s="215" t="s">
        <v>140</v>
      </c>
      <c r="E138" s="216" t="s">
        <v>1199</v>
      </c>
      <c r="F138" s="217" t="s">
        <v>1200</v>
      </c>
      <c r="G138" s="218" t="s">
        <v>217</v>
      </c>
      <c r="H138" s="219">
        <v>42</v>
      </c>
      <c r="I138" s="220"/>
      <c r="J138" s="221">
        <f>ROUND(I138*H138,2)</f>
        <v>0</v>
      </c>
      <c r="K138" s="217" t="s">
        <v>19</v>
      </c>
      <c r="L138" s="47"/>
      <c r="M138" s="222" t="s">
        <v>19</v>
      </c>
      <c r="N138" s="223" t="s">
        <v>43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145</v>
      </c>
      <c r="AT138" s="226" t="s">
        <v>140</v>
      </c>
      <c r="AU138" s="226" t="s">
        <v>81</v>
      </c>
      <c r="AY138" s="20" t="s">
        <v>138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145</v>
      </c>
      <c r="BM138" s="226" t="s">
        <v>1201</v>
      </c>
    </row>
    <row r="139" s="2" customFormat="1" ht="24.15" customHeight="1">
      <c r="A139" s="41"/>
      <c r="B139" s="42"/>
      <c r="C139" s="215" t="s">
        <v>439</v>
      </c>
      <c r="D139" s="215" t="s">
        <v>140</v>
      </c>
      <c r="E139" s="216" t="s">
        <v>1202</v>
      </c>
      <c r="F139" s="217" t="s">
        <v>1203</v>
      </c>
      <c r="G139" s="218" t="s">
        <v>217</v>
      </c>
      <c r="H139" s="219">
        <v>45</v>
      </c>
      <c r="I139" s="220"/>
      <c r="J139" s="221">
        <f>ROUND(I139*H139,2)</f>
        <v>0</v>
      </c>
      <c r="K139" s="217" t="s">
        <v>19</v>
      </c>
      <c r="L139" s="47"/>
      <c r="M139" s="222" t="s">
        <v>19</v>
      </c>
      <c r="N139" s="223" t="s">
        <v>43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145</v>
      </c>
      <c r="AT139" s="226" t="s">
        <v>140</v>
      </c>
      <c r="AU139" s="226" t="s">
        <v>81</v>
      </c>
      <c r="AY139" s="20" t="s">
        <v>138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145</v>
      </c>
      <c r="BM139" s="226" t="s">
        <v>1204</v>
      </c>
    </row>
    <row r="140" s="2" customFormat="1" ht="24.15" customHeight="1">
      <c r="A140" s="41"/>
      <c r="B140" s="42"/>
      <c r="C140" s="215" t="s">
        <v>444</v>
      </c>
      <c r="D140" s="215" t="s">
        <v>140</v>
      </c>
      <c r="E140" s="216" t="s">
        <v>1205</v>
      </c>
      <c r="F140" s="217" t="s">
        <v>1206</v>
      </c>
      <c r="G140" s="218" t="s">
        <v>217</v>
      </c>
      <c r="H140" s="219">
        <v>42</v>
      </c>
      <c r="I140" s="220"/>
      <c r="J140" s="221">
        <f>ROUND(I140*H140,2)</f>
        <v>0</v>
      </c>
      <c r="K140" s="217" t="s">
        <v>19</v>
      </c>
      <c r="L140" s="47"/>
      <c r="M140" s="222" t="s">
        <v>19</v>
      </c>
      <c r="N140" s="223" t="s">
        <v>43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145</v>
      </c>
      <c r="AT140" s="226" t="s">
        <v>140</v>
      </c>
      <c r="AU140" s="226" t="s">
        <v>81</v>
      </c>
      <c r="AY140" s="20" t="s">
        <v>138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79</v>
      </c>
      <c r="BK140" s="227">
        <f>ROUND(I140*H140,2)</f>
        <v>0</v>
      </c>
      <c r="BL140" s="20" t="s">
        <v>145</v>
      </c>
      <c r="BM140" s="226" t="s">
        <v>1207</v>
      </c>
    </row>
    <row r="141" s="2" customFormat="1" ht="37.8" customHeight="1">
      <c r="A141" s="41"/>
      <c r="B141" s="42"/>
      <c r="C141" s="215" t="s">
        <v>449</v>
      </c>
      <c r="D141" s="215" t="s">
        <v>140</v>
      </c>
      <c r="E141" s="216" t="s">
        <v>1208</v>
      </c>
      <c r="F141" s="217" t="s">
        <v>1209</v>
      </c>
      <c r="G141" s="218" t="s">
        <v>231</v>
      </c>
      <c r="H141" s="219">
        <v>0.050000000000000003</v>
      </c>
      <c r="I141" s="220"/>
      <c r="J141" s="221">
        <f>ROUND(I141*H141,2)</f>
        <v>0</v>
      </c>
      <c r="K141" s="217" t="s">
        <v>19</v>
      </c>
      <c r="L141" s="47"/>
      <c r="M141" s="222" t="s">
        <v>19</v>
      </c>
      <c r="N141" s="223" t="s">
        <v>43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145</v>
      </c>
      <c r="AT141" s="226" t="s">
        <v>140</v>
      </c>
      <c r="AU141" s="226" t="s">
        <v>81</v>
      </c>
      <c r="AY141" s="20" t="s">
        <v>138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145</v>
      </c>
      <c r="BM141" s="226" t="s">
        <v>1210</v>
      </c>
    </row>
    <row r="142" s="2" customFormat="1" ht="24.15" customHeight="1">
      <c r="A142" s="41"/>
      <c r="B142" s="42"/>
      <c r="C142" s="215" t="s">
        <v>454</v>
      </c>
      <c r="D142" s="215" t="s">
        <v>140</v>
      </c>
      <c r="E142" s="216" t="s">
        <v>1211</v>
      </c>
      <c r="F142" s="217" t="s">
        <v>1212</v>
      </c>
      <c r="G142" s="218" t="s">
        <v>308</v>
      </c>
      <c r="H142" s="219">
        <v>0.089999999999999997</v>
      </c>
      <c r="I142" s="220"/>
      <c r="J142" s="221">
        <f>ROUND(I142*H142,2)</f>
        <v>0</v>
      </c>
      <c r="K142" s="217" t="s">
        <v>19</v>
      </c>
      <c r="L142" s="47"/>
      <c r="M142" s="222" t="s">
        <v>19</v>
      </c>
      <c r="N142" s="223" t="s">
        <v>43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145</v>
      </c>
      <c r="AT142" s="226" t="s">
        <v>140</v>
      </c>
      <c r="AU142" s="226" t="s">
        <v>81</v>
      </c>
      <c r="AY142" s="20" t="s">
        <v>138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79</v>
      </c>
      <c r="BK142" s="227">
        <f>ROUND(I142*H142,2)</f>
        <v>0</v>
      </c>
      <c r="BL142" s="20" t="s">
        <v>145</v>
      </c>
      <c r="BM142" s="226" t="s">
        <v>1213</v>
      </c>
    </row>
    <row r="143" s="2" customFormat="1" ht="24.15" customHeight="1">
      <c r="A143" s="41"/>
      <c r="B143" s="42"/>
      <c r="C143" s="215" t="s">
        <v>461</v>
      </c>
      <c r="D143" s="215" t="s">
        <v>140</v>
      </c>
      <c r="E143" s="216" t="s">
        <v>1214</v>
      </c>
      <c r="F143" s="217" t="s">
        <v>1215</v>
      </c>
      <c r="G143" s="218" t="s">
        <v>308</v>
      </c>
      <c r="H143" s="219">
        <v>0.90000000000000002</v>
      </c>
      <c r="I143" s="220"/>
      <c r="J143" s="221">
        <f>ROUND(I143*H143,2)</f>
        <v>0</v>
      </c>
      <c r="K143" s="217" t="s">
        <v>19</v>
      </c>
      <c r="L143" s="47"/>
      <c r="M143" s="222" t="s">
        <v>19</v>
      </c>
      <c r="N143" s="223" t="s">
        <v>43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145</v>
      </c>
      <c r="AT143" s="226" t="s">
        <v>140</v>
      </c>
      <c r="AU143" s="226" t="s">
        <v>81</v>
      </c>
      <c r="AY143" s="20" t="s">
        <v>138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20" t="s">
        <v>79</v>
      </c>
      <c r="BK143" s="227">
        <f>ROUND(I143*H143,2)</f>
        <v>0</v>
      </c>
      <c r="BL143" s="20" t="s">
        <v>145</v>
      </c>
      <c r="BM143" s="226" t="s">
        <v>1216</v>
      </c>
    </row>
    <row r="144" s="2" customFormat="1" ht="37.8" customHeight="1">
      <c r="A144" s="41"/>
      <c r="B144" s="42"/>
      <c r="C144" s="215" t="s">
        <v>466</v>
      </c>
      <c r="D144" s="215" t="s">
        <v>140</v>
      </c>
      <c r="E144" s="216" t="s">
        <v>1217</v>
      </c>
      <c r="F144" s="217" t="s">
        <v>1218</v>
      </c>
      <c r="G144" s="218" t="s">
        <v>143</v>
      </c>
      <c r="H144" s="219">
        <v>42</v>
      </c>
      <c r="I144" s="220"/>
      <c r="J144" s="221">
        <f>ROUND(I144*H144,2)</f>
        <v>0</v>
      </c>
      <c r="K144" s="217" t="s">
        <v>19</v>
      </c>
      <c r="L144" s="47"/>
      <c r="M144" s="222" t="s">
        <v>19</v>
      </c>
      <c r="N144" s="223" t="s">
        <v>43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145</v>
      </c>
      <c r="AT144" s="226" t="s">
        <v>140</v>
      </c>
      <c r="AU144" s="226" t="s">
        <v>81</v>
      </c>
      <c r="AY144" s="20" t="s">
        <v>138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145</v>
      </c>
      <c r="BM144" s="226" t="s">
        <v>1219</v>
      </c>
    </row>
    <row r="145" s="2" customFormat="1" ht="16.5" customHeight="1">
      <c r="A145" s="41"/>
      <c r="B145" s="42"/>
      <c r="C145" s="215" t="s">
        <v>471</v>
      </c>
      <c r="D145" s="215" t="s">
        <v>140</v>
      </c>
      <c r="E145" s="216" t="s">
        <v>1220</v>
      </c>
      <c r="F145" s="217" t="s">
        <v>1221</v>
      </c>
      <c r="G145" s="218" t="s">
        <v>143</v>
      </c>
      <c r="H145" s="219">
        <v>32</v>
      </c>
      <c r="I145" s="220"/>
      <c r="J145" s="221">
        <f>ROUND(I145*H145,2)</f>
        <v>0</v>
      </c>
      <c r="K145" s="217" t="s">
        <v>19</v>
      </c>
      <c r="L145" s="47"/>
      <c r="M145" s="222" t="s">
        <v>19</v>
      </c>
      <c r="N145" s="223" t="s">
        <v>43</v>
      </c>
      <c r="O145" s="87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6" t="s">
        <v>145</v>
      </c>
      <c r="AT145" s="226" t="s">
        <v>140</v>
      </c>
      <c r="AU145" s="226" t="s">
        <v>81</v>
      </c>
      <c r="AY145" s="20" t="s">
        <v>138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20" t="s">
        <v>79</v>
      </c>
      <c r="BK145" s="227">
        <f>ROUND(I145*H145,2)</f>
        <v>0</v>
      </c>
      <c r="BL145" s="20" t="s">
        <v>145</v>
      </c>
      <c r="BM145" s="226" t="s">
        <v>1222</v>
      </c>
    </row>
    <row r="146" s="2" customFormat="1" ht="24.15" customHeight="1">
      <c r="A146" s="41"/>
      <c r="B146" s="42"/>
      <c r="C146" s="215" t="s">
        <v>477</v>
      </c>
      <c r="D146" s="215" t="s">
        <v>140</v>
      </c>
      <c r="E146" s="216" t="s">
        <v>1223</v>
      </c>
      <c r="F146" s="217" t="s">
        <v>1224</v>
      </c>
      <c r="G146" s="218" t="s">
        <v>308</v>
      </c>
      <c r="H146" s="219">
        <v>0.089999999999999997</v>
      </c>
      <c r="I146" s="220"/>
      <c r="J146" s="221">
        <f>ROUND(I146*H146,2)</f>
        <v>0</v>
      </c>
      <c r="K146" s="217" t="s">
        <v>19</v>
      </c>
      <c r="L146" s="47"/>
      <c r="M146" s="222" t="s">
        <v>19</v>
      </c>
      <c r="N146" s="223" t="s">
        <v>43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145</v>
      </c>
      <c r="AT146" s="226" t="s">
        <v>140</v>
      </c>
      <c r="AU146" s="226" t="s">
        <v>81</v>
      </c>
      <c r="AY146" s="20" t="s">
        <v>138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79</v>
      </c>
      <c r="BK146" s="227">
        <f>ROUND(I146*H146,2)</f>
        <v>0</v>
      </c>
      <c r="BL146" s="20" t="s">
        <v>145</v>
      </c>
      <c r="BM146" s="226" t="s">
        <v>1225</v>
      </c>
    </row>
    <row r="147" s="12" customFormat="1" ht="25.92" customHeight="1">
      <c r="A147" s="12"/>
      <c r="B147" s="199"/>
      <c r="C147" s="200"/>
      <c r="D147" s="201" t="s">
        <v>71</v>
      </c>
      <c r="E147" s="202" t="s">
        <v>1226</v>
      </c>
      <c r="F147" s="202" t="s">
        <v>1226</v>
      </c>
      <c r="G147" s="200"/>
      <c r="H147" s="200"/>
      <c r="I147" s="203"/>
      <c r="J147" s="204">
        <f>BK147</f>
        <v>0</v>
      </c>
      <c r="K147" s="200"/>
      <c r="L147" s="205"/>
      <c r="M147" s="206"/>
      <c r="N147" s="207"/>
      <c r="O147" s="207"/>
      <c r="P147" s="208">
        <f>P148</f>
        <v>0</v>
      </c>
      <c r="Q147" s="207"/>
      <c r="R147" s="208">
        <f>R148</f>
        <v>0</v>
      </c>
      <c r="S147" s="207"/>
      <c r="T147" s="209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0" t="s">
        <v>145</v>
      </c>
      <c r="AT147" s="211" t="s">
        <v>71</v>
      </c>
      <c r="AU147" s="211" t="s">
        <v>72</v>
      </c>
      <c r="AY147" s="210" t="s">
        <v>138</v>
      </c>
      <c r="BK147" s="212">
        <f>BK148</f>
        <v>0</v>
      </c>
    </row>
    <row r="148" s="12" customFormat="1" ht="22.8" customHeight="1">
      <c r="A148" s="12"/>
      <c r="B148" s="199"/>
      <c r="C148" s="200"/>
      <c r="D148" s="201" t="s">
        <v>71</v>
      </c>
      <c r="E148" s="213" t="s">
        <v>1227</v>
      </c>
      <c r="F148" s="213" t="s">
        <v>1228</v>
      </c>
      <c r="G148" s="200"/>
      <c r="H148" s="200"/>
      <c r="I148" s="203"/>
      <c r="J148" s="214">
        <f>BK148</f>
        <v>0</v>
      </c>
      <c r="K148" s="200"/>
      <c r="L148" s="205"/>
      <c r="M148" s="206"/>
      <c r="N148" s="207"/>
      <c r="O148" s="207"/>
      <c r="P148" s="208">
        <f>SUM(P149:P154)</f>
        <v>0</v>
      </c>
      <c r="Q148" s="207"/>
      <c r="R148" s="208">
        <f>SUM(R149:R154)</f>
        <v>0</v>
      </c>
      <c r="S148" s="207"/>
      <c r="T148" s="209">
        <f>SUM(T149:T154)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145</v>
      </c>
      <c r="AT148" s="211" t="s">
        <v>71</v>
      </c>
      <c r="AU148" s="211" t="s">
        <v>79</v>
      </c>
      <c r="AY148" s="210" t="s">
        <v>138</v>
      </c>
      <c r="BK148" s="212">
        <f>SUM(BK149:BK154)</f>
        <v>0</v>
      </c>
    </row>
    <row r="149" s="2" customFormat="1" ht="37.8" customHeight="1">
      <c r="A149" s="41"/>
      <c r="B149" s="42"/>
      <c r="C149" s="215" t="s">
        <v>486</v>
      </c>
      <c r="D149" s="215" t="s">
        <v>140</v>
      </c>
      <c r="E149" s="216" t="s">
        <v>1229</v>
      </c>
      <c r="F149" s="217" t="s">
        <v>1230</v>
      </c>
      <c r="G149" s="218" t="s">
        <v>1231</v>
      </c>
      <c r="H149" s="219">
        <v>8</v>
      </c>
      <c r="I149" s="220"/>
      <c r="J149" s="221">
        <f>ROUND(I149*H149,2)</f>
        <v>0</v>
      </c>
      <c r="K149" s="217" t="s">
        <v>19</v>
      </c>
      <c r="L149" s="47"/>
      <c r="M149" s="222" t="s">
        <v>19</v>
      </c>
      <c r="N149" s="223" t="s">
        <v>43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145</v>
      </c>
      <c r="AT149" s="226" t="s">
        <v>140</v>
      </c>
      <c r="AU149" s="226" t="s">
        <v>81</v>
      </c>
      <c r="AY149" s="20" t="s">
        <v>138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145</v>
      </c>
      <c r="BM149" s="226" t="s">
        <v>1232</v>
      </c>
    </row>
    <row r="150" s="2" customFormat="1" ht="16.5" customHeight="1">
      <c r="A150" s="41"/>
      <c r="B150" s="42"/>
      <c r="C150" s="215" t="s">
        <v>492</v>
      </c>
      <c r="D150" s="215" t="s">
        <v>140</v>
      </c>
      <c r="E150" s="216" t="s">
        <v>1233</v>
      </c>
      <c r="F150" s="217" t="s">
        <v>1234</v>
      </c>
      <c r="G150" s="218" t="s">
        <v>1231</v>
      </c>
      <c r="H150" s="219">
        <v>5</v>
      </c>
      <c r="I150" s="220"/>
      <c r="J150" s="221">
        <f>ROUND(I150*H150,2)</f>
        <v>0</v>
      </c>
      <c r="K150" s="217" t="s">
        <v>19</v>
      </c>
      <c r="L150" s="47"/>
      <c r="M150" s="222" t="s">
        <v>19</v>
      </c>
      <c r="N150" s="223" t="s">
        <v>43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145</v>
      </c>
      <c r="AT150" s="226" t="s">
        <v>140</v>
      </c>
      <c r="AU150" s="226" t="s">
        <v>81</v>
      </c>
      <c r="AY150" s="20" t="s">
        <v>138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79</v>
      </c>
      <c r="BK150" s="227">
        <f>ROUND(I150*H150,2)</f>
        <v>0</v>
      </c>
      <c r="BL150" s="20" t="s">
        <v>145</v>
      </c>
      <c r="BM150" s="226" t="s">
        <v>1235</v>
      </c>
    </row>
    <row r="151" s="2" customFormat="1" ht="16.5" customHeight="1">
      <c r="A151" s="41"/>
      <c r="B151" s="42"/>
      <c r="C151" s="215" t="s">
        <v>497</v>
      </c>
      <c r="D151" s="215" t="s">
        <v>140</v>
      </c>
      <c r="E151" s="216" t="s">
        <v>1236</v>
      </c>
      <c r="F151" s="217" t="s">
        <v>1237</v>
      </c>
      <c r="G151" s="218" t="s">
        <v>1238</v>
      </c>
      <c r="H151" s="219">
        <v>1</v>
      </c>
      <c r="I151" s="220"/>
      <c r="J151" s="221">
        <f>ROUND(I151*H151,2)</f>
        <v>0</v>
      </c>
      <c r="K151" s="217" t="s">
        <v>19</v>
      </c>
      <c r="L151" s="47"/>
      <c r="M151" s="222" t="s">
        <v>19</v>
      </c>
      <c r="N151" s="223" t="s">
        <v>43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145</v>
      </c>
      <c r="AT151" s="226" t="s">
        <v>140</v>
      </c>
      <c r="AU151" s="226" t="s">
        <v>81</v>
      </c>
      <c r="AY151" s="20" t="s">
        <v>138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79</v>
      </c>
      <c r="BK151" s="227">
        <f>ROUND(I151*H151,2)</f>
        <v>0</v>
      </c>
      <c r="BL151" s="20" t="s">
        <v>145</v>
      </c>
      <c r="BM151" s="226" t="s">
        <v>1239</v>
      </c>
    </row>
    <row r="152" s="2" customFormat="1" ht="24.15" customHeight="1">
      <c r="A152" s="41"/>
      <c r="B152" s="42"/>
      <c r="C152" s="215" t="s">
        <v>503</v>
      </c>
      <c r="D152" s="215" t="s">
        <v>140</v>
      </c>
      <c r="E152" s="216" t="s">
        <v>1240</v>
      </c>
      <c r="F152" s="217" t="s">
        <v>1241</v>
      </c>
      <c r="G152" s="218" t="s">
        <v>1231</v>
      </c>
      <c r="H152" s="219">
        <v>8</v>
      </c>
      <c r="I152" s="220"/>
      <c r="J152" s="221">
        <f>ROUND(I152*H152,2)</f>
        <v>0</v>
      </c>
      <c r="K152" s="217" t="s">
        <v>19</v>
      </c>
      <c r="L152" s="47"/>
      <c r="M152" s="222" t="s">
        <v>19</v>
      </c>
      <c r="N152" s="223" t="s">
        <v>43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145</v>
      </c>
      <c r="AT152" s="226" t="s">
        <v>140</v>
      </c>
      <c r="AU152" s="226" t="s">
        <v>81</v>
      </c>
      <c r="AY152" s="20" t="s">
        <v>138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79</v>
      </c>
      <c r="BK152" s="227">
        <f>ROUND(I152*H152,2)</f>
        <v>0</v>
      </c>
      <c r="BL152" s="20" t="s">
        <v>145</v>
      </c>
      <c r="BM152" s="226" t="s">
        <v>1242</v>
      </c>
    </row>
    <row r="153" s="2" customFormat="1" ht="24.15" customHeight="1">
      <c r="A153" s="41"/>
      <c r="B153" s="42"/>
      <c r="C153" s="215" t="s">
        <v>508</v>
      </c>
      <c r="D153" s="215" t="s">
        <v>140</v>
      </c>
      <c r="E153" s="216" t="s">
        <v>1243</v>
      </c>
      <c r="F153" s="217" t="s">
        <v>1244</v>
      </c>
      <c r="G153" s="218" t="s">
        <v>1231</v>
      </c>
      <c r="H153" s="219">
        <v>1</v>
      </c>
      <c r="I153" s="220"/>
      <c r="J153" s="221">
        <f>ROUND(I153*H153,2)</f>
        <v>0</v>
      </c>
      <c r="K153" s="217" t="s">
        <v>19</v>
      </c>
      <c r="L153" s="47"/>
      <c r="M153" s="222" t="s">
        <v>19</v>
      </c>
      <c r="N153" s="223" t="s">
        <v>43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145</v>
      </c>
      <c r="AT153" s="226" t="s">
        <v>140</v>
      </c>
      <c r="AU153" s="226" t="s">
        <v>81</v>
      </c>
      <c r="AY153" s="20" t="s">
        <v>138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79</v>
      </c>
      <c r="BK153" s="227">
        <f>ROUND(I153*H153,2)</f>
        <v>0</v>
      </c>
      <c r="BL153" s="20" t="s">
        <v>145</v>
      </c>
      <c r="BM153" s="226" t="s">
        <v>1245</v>
      </c>
    </row>
    <row r="154" s="2" customFormat="1" ht="37.8" customHeight="1">
      <c r="A154" s="41"/>
      <c r="B154" s="42"/>
      <c r="C154" s="215" t="s">
        <v>513</v>
      </c>
      <c r="D154" s="215" t="s">
        <v>140</v>
      </c>
      <c r="E154" s="216" t="s">
        <v>1246</v>
      </c>
      <c r="F154" s="217" t="s">
        <v>1247</v>
      </c>
      <c r="G154" s="218" t="s">
        <v>1238</v>
      </c>
      <c r="H154" s="219">
        <v>1</v>
      </c>
      <c r="I154" s="220"/>
      <c r="J154" s="221">
        <f>ROUND(I154*H154,2)</f>
        <v>0</v>
      </c>
      <c r="K154" s="217" t="s">
        <v>19</v>
      </c>
      <c r="L154" s="47"/>
      <c r="M154" s="300" t="s">
        <v>19</v>
      </c>
      <c r="N154" s="301" t="s">
        <v>43</v>
      </c>
      <c r="O154" s="279"/>
      <c r="P154" s="286">
        <f>O154*H154</f>
        <v>0</v>
      </c>
      <c r="Q154" s="286">
        <v>0</v>
      </c>
      <c r="R154" s="286">
        <f>Q154*H154</f>
        <v>0</v>
      </c>
      <c r="S154" s="286">
        <v>0</v>
      </c>
      <c r="T154" s="287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145</v>
      </c>
      <c r="AT154" s="226" t="s">
        <v>140</v>
      </c>
      <c r="AU154" s="226" t="s">
        <v>81</v>
      </c>
      <c r="AY154" s="20" t="s">
        <v>138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145</v>
      </c>
      <c r="BM154" s="226" t="s">
        <v>1248</v>
      </c>
    </row>
    <row r="155" s="2" customFormat="1" ht="6.96" customHeight="1">
      <c r="A155" s="41"/>
      <c r="B155" s="62"/>
      <c r="C155" s="63"/>
      <c r="D155" s="63"/>
      <c r="E155" s="63"/>
      <c r="F155" s="63"/>
      <c r="G155" s="63"/>
      <c r="H155" s="63"/>
      <c r="I155" s="63"/>
      <c r="J155" s="63"/>
      <c r="K155" s="63"/>
      <c r="L155" s="47"/>
      <c r="M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</row>
  </sheetData>
  <sheetProtection sheet="1" autoFilter="0" formatColumns="0" formatRows="0" objects="1" scenarios="1" spinCount="100000" saltValue="FmFNvszpVVxL9Vk3/Ui+C0SYSN86I1Gw8HWqY0RQ4ZlbwrZtxilFjWMER1d95SpEp0yltYMktv4qiusoVXPR+A==" hashValue="MDTLEsFpQlgUmdPSnI5tQA9pXCq9mSgQNEypuxFzcKgHN7YwIxZtjw7S73EOzEdDlysp+8rqV3Yta0lJ2tvwsw==" algorithmName="SHA-512" password="CC35"/>
  <autoFilter ref="C84:K15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107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Parkoviště za školou, ul. V Zálomu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108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1249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22. 4. 2022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19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27</v>
      </c>
      <c r="F15" s="41"/>
      <c r="G15" s="41"/>
      <c r="H15" s="41"/>
      <c r="I15" s="145" t="s">
        <v>28</v>
      </c>
      <c r="J15" s="136" t="s">
        <v>19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29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28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31</v>
      </c>
      <c r="E20" s="41"/>
      <c r="F20" s="41"/>
      <c r="G20" s="41"/>
      <c r="H20" s="41"/>
      <c r="I20" s="145" t="s">
        <v>26</v>
      </c>
      <c r="J20" s="136" t="s">
        <v>19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32</v>
      </c>
      <c r="F21" s="41"/>
      <c r="G21" s="41"/>
      <c r="H21" s="41"/>
      <c r="I21" s="145" t="s">
        <v>28</v>
      </c>
      <c r="J21" s="136" t="s">
        <v>19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34</v>
      </c>
      <c r="E23" s="41"/>
      <c r="F23" s="41"/>
      <c r="G23" s="41"/>
      <c r="H23" s="41"/>
      <c r="I23" s="145" t="s">
        <v>26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 xml:space="preserve"> </v>
      </c>
      <c r="F24" s="41"/>
      <c r="G24" s="41"/>
      <c r="H24" s="41"/>
      <c r="I24" s="145" t="s">
        <v>28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71.25" customHeight="1">
      <c r="A27" s="150"/>
      <c r="B27" s="151"/>
      <c r="C27" s="150"/>
      <c r="D27" s="150"/>
      <c r="E27" s="152" t="s">
        <v>37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ROUND(J89,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ROUND((SUM(BE89:BE178)),  2)</f>
        <v>0</v>
      </c>
      <c r="G33" s="41"/>
      <c r="H33" s="41"/>
      <c r="I33" s="160">
        <v>0.20999999999999999</v>
      </c>
      <c r="J33" s="159">
        <f>ROUND(((SUM(BE89:BE178))*I33),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ROUND((SUM(BF89:BF178)),  2)</f>
        <v>0</v>
      </c>
      <c r="G34" s="41"/>
      <c r="H34" s="41"/>
      <c r="I34" s="160">
        <v>0.14999999999999999</v>
      </c>
      <c r="J34" s="159">
        <f>ROUND(((SUM(BF89:BF178))*I34),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ROUND((SUM(BG89:BG178)),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ROUND((SUM(BH89:BH178)),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ROUND((SUM(BI89:BI178)),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112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Parkoviště za školou, ul. V Zálomu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108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 - Vedlejší rozpočtové náklady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ul. V Zálomu</v>
      </c>
      <c r="G52" s="43"/>
      <c r="H52" s="43"/>
      <c r="I52" s="35" t="s">
        <v>23</v>
      </c>
      <c r="J52" s="75" t="str">
        <f>IF(J12="","",J12)</f>
        <v>22. 4. 2022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Statutární město Ostrava, MO Ostrava - Jih</v>
      </c>
      <c r="G54" s="43"/>
      <c r="H54" s="43"/>
      <c r="I54" s="35" t="s">
        <v>31</v>
      </c>
      <c r="J54" s="39" t="str">
        <f>E21</f>
        <v>Dopravní projekce Bojko s.r.o.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113</v>
      </c>
      <c r="D57" s="174"/>
      <c r="E57" s="174"/>
      <c r="F57" s="174"/>
      <c r="G57" s="174"/>
      <c r="H57" s="174"/>
      <c r="I57" s="174"/>
      <c r="J57" s="175" t="s">
        <v>114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J89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115</v>
      </c>
    </row>
    <row r="60" s="9" customFormat="1" ht="24.96" customHeight="1">
      <c r="A60" s="9"/>
      <c r="B60" s="177"/>
      <c r="C60" s="178"/>
      <c r="D60" s="179" t="s">
        <v>116</v>
      </c>
      <c r="E60" s="180"/>
      <c r="F60" s="180"/>
      <c r="G60" s="180"/>
      <c r="H60" s="180"/>
      <c r="I60" s="180"/>
      <c r="J60" s="181">
        <f>J90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117</v>
      </c>
      <c r="E61" s="185"/>
      <c r="F61" s="185"/>
      <c r="G61" s="185"/>
      <c r="H61" s="185"/>
      <c r="I61" s="185"/>
      <c r="J61" s="186">
        <f>J91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120</v>
      </c>
      <c r="E62" s="185"/>
      <c r="F62" s="185"/>
      <c r="G62" s="185"/>
      <c r="H62" s="185"/>
      <c r="I62" s="185"/>
      <c r="J62" s="186">
        <f>J104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77"/>
      <c r="C63" s="178"/>
      <c r="D63" s="179" t="s">
        <v>1249</v>
      </c>
      <c r="E63" s="180"/>
      <c r="F63" s="180"/>
      <c r="G63" s="180"/>
      <c r="H63" s="180"/>
      <c r="I63" s="180"/>
      <c r="J63" s="181">
        <f>J109</f>
        <v>0</v>
      </c>
      <c r="K63" s="178"/>
      <c r="L63" s="18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83"/>
      <c r="C64" s="128"/>
      <c r="D64" s="184" t="s">
        <v>1250</v>
      </c>
      <c r="E64" s="185"/>
      <c r="F64" s="185"/>
      <c r="G64" s="185"/>
      <c r="H64" s="185"/>
      <c r="I64" s="185"/>
      <c r="J64" s="186">
        <f>J110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1251</v>
      </c>
      <c r="E65" s="185"/>
      <c r="F65" s="185"/>
      <c r="G65" s="185"/>
      <c r="H65" s="185"/>
      <c r="I65" s="185"/>
      <c r="J65" s="186">
        <f>J142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1252</v>
      </c>
      <c r="E66" s="185"/>
      <c r="F66" s="185"/>
      <c r="G66" s="185"/>
      <c r="H66" s="185"/>
      <c r="I66" s="185"/>
      <c r="J66" s="186">
        <f>J148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1253</v>
      </c>
      <c r="E67" s="185"/>
      <c r="F67" s="185"/>
      <c r="G67" s="185"/>
      <c r="H67" s="185"/>
      <c r="I67" s="185"/>
      <c r="J67" s="186">
        <f>J161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1254</v>
      </c>
      <c r="E68" s="185"/>
      <c r="F68" s="185"/>
      <c r="G68" s="185"/>
      <c r="H68" s="185"/>
      <c r="I68" s="185"/>
      <c r="J68" s="186">
        <f>J173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1255</v>
      </c>
      <c r="E69" s="185"/>
      <c r="F69" s="185"/>
      <c r="G69" s="185"/>
      <c r="H69" s="185"/>
      <c r="I69" s="185"/>
      <c r="J69" s="186">
        <f>J177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123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2" t="str">
        <f>E7</f>
        <v>Parkoviště za školou, ul. V Zálomu</v>
      </c>
      <c r="F79" s="35"/>
      <c r="G79" s="35"/>
      <c r="H79" s="35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108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>VRN - Vedlejší rozpočtové náklady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F12</f>
        <v>ul. V Zálomu</v>
      </c>
      <c r="G83" s="43"/>
      <c r="H83" s="43"/>
      <c r="I83" s="35" t="s">
        <v>23</v>
      </c>
      <c r="J83" s="75" t="str">
        <f>IF(J12="","",J12)</f>
        <v>22. 4. 2022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5.65" customHeight="1">
      <c r="A85" s="41"/>
      <c r="B85" s="42"/>
      <c r="C85" s="35" t="s">
        <v>25</v>
      </c>
      <c r="D85" s="43"/>
      <c r="E85" s="43"/>
      <c r="F85" s="30" t="str">
        <f>E15</f>
        <v>Statutární město Ostrava, MO Ostrava - Jih</v>
      </c>
      <c r="G85" s="43"/>
      <c r="H85" s="43"/>
      <c r="I85" s="35" t="s">
        <v>31</v>
      </c>
      <c r="J85" s="39" t="str">
        <f>E21</f>
        <v>Dopravní projekce Bojko s.r.o.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29</v>
      </c>
      <c r="D86" s="43"/>
      <c r="E86" s="43"/>
      <c r="F86" s="30" t="str">
        <f>IF(E18="","",E18)</f>
        <v>Vyplň údaj</v>
      </c>
      <c r="G86" s="43"/>
      <c r="H86" s="43"/>
      <c r="I86" s="35" t="s">
        <v>34</v>
      </c>
      <c r="J86" s="39" t="str">
        <f>E24</f>
        <v xml:space="preserve"> 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8"/>
      <c r="B88" s="189"/>
      <c r="C88" s="190" t="s">
        <v>124</v>
      </c>
      <c r="D88" s="191" t="s">
        <v>57</v>
      </c>
      <c r="E88" s="191" t="s">
        <v>53</v>
      </c>
      <c r="F88" s="191" t="s">
        <v>54</v>
      </c>
      <c r="G88" s="191" t="s">
        <v>125</v>
      </c>
      <c r="H88" s="191" t="s">
        <v>126</v>
      </c>
      <c r="I88" s="191" t="s">
        <v>127</v>
      </c>
      <c r="J88" s="191" t="s">
        <v>114</v>
      </c>
      <c r="K88" s="192" t="s">
        <v>128</v>
      </c>
      <c r="L88" s="193"/>
      <c r="M88" s="95" t="s">
        <v>19</v>
      </c>
      <c r="N88" s="96" t="s">
        <v>42</v>
      </c>
      <c r="O88" s="96" t="s">
        <v>129</v>
      </c>
      <c r="P88" s="96" t="s">
        <v>130</v>
      </c>
      <c r="Q88" s="96" t="s">
        <v>131</v>
      </c>
      <c r="R88" s="96" t="s">
        <v>132</v>
      </c>
      <c r="S88" s="96" t="s">
        <v>133</v>
      </c>
      <c r="T88" s="97" t="s">
        <v>134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1"/>
      <c r="B89" s="42"/>
      <c r="C89" s="102" t="s">
        <v>135</v>
      </c>
      <c r="D89" s="43"/>
      <c r="E89" s="43"/>
      <c r="F89" s="43"/>
      <c r="G89" s="43"/>
      <c r="H89" s="43"/>
      <c r="I89" s="43"/>
      <c r="J89" s="194">
        <f>BK89</f>
        <v>0</v>
      </c>
      <c r="K89" s="43"/>
      <c r="L89" s="47"/>
      <c r="M89" s="98"/>
      <c r="N89" s="195"/>
      <c r="O89" s="99"/>
      <c r="P89" s="196">
        <f>P90+P109</f>
        <v>0</v>
      </c>
      <c r="Q89" s="99"/>
      <c r="R89" s="196">
        <f>R90+R109</f>
        <v>0.26765</v>
      </c>
      <c r="S89" s="99"/>
      <c r="T89" s="197">
        <f>T90+T109</f>
        <v>18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71</v>
      </c>
      <c r="AU89" s="20" t="s">
        <v>115</v>
      </c>
      <c r="BK89" s="198">
        <f>BK90+BK109</f>
        <v>0</v>
      </c>
    </row>
    <row r="90" s="12" customFormat="1" ht="25.92" customHeight="1">
      <c r="A90" s="12"/>
      <c r="B90" s="199"/>
      <c r="C90" s="200"/>
      <c r="D90" s="201" t="s">
        <v>71</v>
      </c>
      <c r="E90" s="202" t="s">
        <v>136</v>
      </c>
      <c r="F90" s="202" t="s">
        <v>137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P91+P104</f>
        <v>0</v>
      </c>
      <c r="Q90" s="207"/>
      <c r="R90" s="208">
        <f>R91+R104</f>
        <v>0.26765</v>
      </c>
      <c r="S90" s="207"/>
      <c r="T90" s="209">
        <f>T91+T104</f>
        <v>18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79</v>
      </c>
      <c r="AT90" s="211" t="s">
        <v>71</v>
      </c>
      <c r="AU90" s="211" t="s">
        <v>72</v>
      </c>
      <c r="AY90" s="210" t="s">
        <v>138</v>
      </c>
      <c r="BK90" s="212">
        <f>BK91+BK104</f>
        <v>0</v>
      </c>
    </row>
    <row r="91" s="12" customFormat="1" ht="22.8" customHeight="1">
      <c r="A91" s="12"/>
      <c r="B91" s="199"/>
      <c r="C91" s="200"/>
      <c r="D91" s="201" t="s">
        <v>71</v>
      </c>
      <c r="E91" s="213" t="s">
        <v>79</v>
      </c>
      <c r="F91" s="213" t="s">
        <v>139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SUM(P92:P103)</f>
        <v>0</v>
      </c>
      <c r="Q91" s="207"/>
      <c r="R91" s="208">
        <f>SUM(R92:R103)</f>
        <v>0.26765</v>
      </c>
      <c r="S91" s="207"/>
      <c r="T91" s="209">
        <f>SUM(T92:T103)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79</v>
      </c>
      <c r="AT91" s="211" t="s">
        <v>71</v>
      </c>
      <c r="AU91" s="211" t="s">
        <v>79</v>
      </c>
      <c r="AY91" s="210" t="s">
        <v>138</v>
      </c>
      <c r="BK91" s="212">
        <f>SUM(BK92:BK103)</f>
        <v>0</v>
      </c>
    </row>
    <row r="92" s="2" customFormat="1" ht="37.8" customHeight="1">
      <c r="A92" s="41"/>
      <c r="B92" s="42"/>
      <c r="C92" s="215" t="s">
        <v>79</v>
      </c>
      <c r="D92" s="215" t="s">
        <v>140</v>
      </c>
      <c r="E92" s="216" t="s">
        <v>1256</v>
      </c>
      <c r="F92" s="217" t="s">
        <v>1257</v>
      </c>
      <c r="G92" s="218" t="s">
        <v>217</v>
      </c>
      <c r="H92" s="219">
        <v>150</v>
      </c>
      <c r="I92" s="220"/>
      <c r="J92" s="221">
        <f>ROUND(I92*H92,2)</f>
        <v>0</v>
      </c>
      <c r="K92" s="217" t="s">
        <v>144</v>
      </c>
      <c r="L92" s="47"/>
      <c r="M92" s="222" t="s">
        <v>19</v>
      </c>
      <c r="N92" s="223" t="s">
        <v>43</v>
      </c>
      <c r="O92" s="87"/>
      <c r="P92" s="224">
        <f>O92*H92</f>
        <v>0</v>
      </c>
      <c r="Q92" s="224">
        <v>0.00014999999999999999</v>
      </c>
      <c r="R92" s="224">
        <f>Q92*H92</f>
        <v>0.022499999999999999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145</v>
      </c>
      <c r="AT92" s="226" t="s">
        <v>140</v>
      </c>
      <c r="AU92" s="226" t="s">
        <v>81</v>
      </c>
      <c r="AY92" s="20" t="s">
        <v>138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79</v>
      </c>
      <c r="BK92" s="227">
        <f>ROUND(I92*H92,2)</f>
        <v>0</v>
      </c>
      <c r="BL92" s="20" t="s">
        <v>145</v>
      </c>
      <c r="BM92" s="226" t="s">
        <v>1258</v>
      </c>
    </row>
    <row r="93" s="2" customFormat="1">
      <c r="A93" s="41"/>
      <c r="B93" s="42"/>
      <c r="C93" s="43"/>
      <c r="D93" s="228" t="s">
        <v>147</v>
      </c>
      <c r="E93" s="43"/>
      <c r="F93" s="229" t="s">
        <v>1259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147</v>
      </c>
      <c r="AU93" s="20" t="s">
        <v>81</v>
      </c>
    </row>
    <row r="94" s="2" customFormat="1">
      <c r="A94" s="41"/>
      <c r="B94" s="42"/>
      <c r="C94" s="43"/>
      <c r="D94" s="235" t="s">
        <v>164</v>
      </c>
      <c r="E94" s="43"/>
      <c r="F94" s="255" t="s">
        <v>1260</v>
      </c>
      <c r="G94" s="43"/>
      <c r="H94" s="43"/>
      <c r="I94" s="230"/>
      <c r="J94" s="43"/>
      <c r="K94" s="43"/>
      <c r="L94" s="47"/>
      <c r="M94" s="231"/>
      <c r="N94" s="232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164</v>
      </c>
      <c r="AU94" s="20" t="s">
        <v>81</v>
      </c>
    </row>
    <row r="95" s="2" customFormat="1" ht="37.8" customHeight="1">
      <c r="A95" s="41"/>
      <c r="B95" s="42"/>
      <c r="C95" s="215" t="s">
        <v>81</v>
      </c>
      <c r="D95" s="215" t="s">
        <v>140</v>
      </c>
      <c r="E95" s="216" t="s">
        <v>1261</v>
      </c>
      <c r="F95" s="217" t="s">
        <v>1262</v>
      </c>
      <c r="G95" s="218" t="s">
        <v>217</v>
      </c>
      <c r="H95" s="219">
        <v>150</v>
      </c>
      <c r="I95" s="220"/>
      <c r="J95" s="221">
        <f>ROUND(I95*H95,2)</f>
        <v>0</v>
      </c>
      <c r="K95" s="217" t="s">
        <v>144</v>
      </c>
      <c r="L95" s="47"/>
      <c r="M95" s="222" t="s">
        <v>19</v>
      </c>
      <c r="N95" s="223" t="s">
        <v>43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145</v>
      </c>
      <c r="AT95" s="226" t="s">
        <v>140</v>
      </c>
      <c r="AU95" s="226" t="s">
        <v>81</v>
      </c>
      <c r="AY95" s="20" t="s">
        <v>138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79</v>
      </c>
      <c r="BK95" s="227">
        <f>ROUND(I95*H95,2)</f>
        <v>0</v>
      </c>
      <c r="BL95" s="20" t="s">
        <v>145</v>
      </c>
      <c r="BM95" s="226" t="s">
        <v>1263</v>
      </c>
    </row>
    <row r="96" s="2" customFormat="1">
      <c r="A96" s="41"/>
      <c r="B96" s="42"/>
      <c r="C96" s="43"/>
      <c r="D96" s="228" t="s">
        <v>147</v>
      </c>
      <c r="E96" s="43"/>
      <c r="F96" s="229" t="s">
        <v>1264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147</v>
      </c>
      <c r="AU96" s="20" t="s">
        <v>81</v>
      </c>
    </row>
    <row r="97" s="2" customFormat="1" ht="24.15" customHeight="1">
      <c r="A97" s="41"/>
      <c r="B97" s="42"/>
      <c r="C97" s="215" t="s">
        <v>158</v>
      </c>
      <c r="D97" s="215" t="s">
        <v>140</v>
      </c>
      <c r="E97" s="216" t="s">
        <v>1265</v>
      </c>
      <c r="F97" s="217" t="s">
        <v>1266</v>
      </c>
      <c r="G97" s="218" t="s">
        <v>217</v>
      </c>
      <c r="H97" s="219">
        <v>10</v>
      </c>
      <c r="I97" s="220"/>
      <c r="J97" s="221">
        <f>ROUND(I97*H97,2)</f>
        <v>0</v>
      </c>
      <c r="K97" s="217" t="s">
        <v>144</v>
      </c>
      <c r="L97" s="47"/>
      <c r="M97" s="222" t="s">
        <v>19</v>
      </c>
      <c r="N97" s="223" t="s">
        <v>43</v>
      </c>
      <c r="O97" s="87"/>
      <c r="P97" s="224">
        <f>O97*H97</f>
        <v>0</v>
      </c>
      <c r="Q97" s="224">
        <v>0.01384</v>
      </c>
      <c r="R97" s="224">
        <f>Q97*H97</f>
        <v>0.1384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145</v>
      </c>
      <c r="AT97" s="226" t="s">
        <v>140</v>
      </c>
      <c r="AU97" s="226" t="s">
        <v>81</v>
      </c>
      <c r="AY97" s="20" t="s">
        <v>138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145</v>
      </c>
      <c r="BM97" s="226" t="s">
        <v>1267</v>
      </c>
    </row>
    <row r="98" s="2" customFormat="1">
      <c r="A98" s="41"/>
      <c r="B98" s="42"/>
      <c r="C98" s="43"/>
      <c r="D98" s="228" t="s">
        <v>147</v>
      </c>
      <c r="E98" s="43"/>
      <c r="F98" s="229" t="s">
        <v>1268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147</v>
      </c>
      <c r="AU98" s="20" t="s">
        <v>81</v>
      </c>
    </row>
    <row r="99" s="2" customFormat="1">
      <c r="A99" s="41"/>
      <c r="B99" s="42"/>
      <c r="C99" s="43"/>
      <c r="D99" s="235" t="s">
        <v>164</v>
      </c>
      <c r="E99" s="43"/>
      <c r="F99" s="255" t="s">
        <v>1260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164</v>
      </c>
      <c r="AU99" s="20" t="s">
        <v>81</v>
      </c>
    </row>
    <row r="100" s="2" customFormat="1" ht="24.15" customHeight="1">
      <c r="A100" s="41"/>
      <c r="B100" s="42"/>
      <c r="C100" s="215" t="s">
        <v>145</v>
      </c>
      <c r="D100" s="215" t="s">
        <v>140</v>
      </c>
      <c r="E100" s="216" t="s">
        <v>1269</v>
      </c>
      <c r="F100" s="217" t="s">
        <v>1270</v>
      </c>
      <c r="G100" s="218" t="s">
        <v>217</v>
      </c>
      <c r="H100" s="219">
        <v>10</v>
      </c>
      <c r="I100" s="220"/>
      <c r="J100" s="221">
        <f>ROUND(I100*H100,2)</f>
        <v>0</v>
      </c>
      <c r="K100" s="217" t="s">
        <v>144</v>
      </c>
      <c r="L100" s="47"/>
      <c r="M100" s="222" t="s">
        <v>19</v>
      </c>
      <c r="N100" s="223" t="s">
        <v>43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145</v>
      </c>
      <c r="AT100" s="226" t="s">
        <v>140</v>
      </c>
      <c r="AU100" s="226" t="s">
        <v>81</v>
      </c>
      <c r="AY100" s="20" t="s">
        <v>138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79</v>
      </c>
      <c r="BK100" s="227">
        <f>ROUND(I100*H100,2)</f>
        <v>0</v>
      </c>
      <c r="BL100" s="20" t="s">
        <v>145</v>
      </c>
      <c r="BM100" s="226" t="s">
        <v>1271</v>
      </c>
    </row>
    <row r="101" s="2" customFormat="1">
      <c r="A101" s="41"/>
      <c r="B101" s="42"/>
      <c r="C101" s="43"/>
      <c r="D101" s="228" t="s">
        <v>147</v>
      </c>
      <c r="E101" s="43"/>
      <c r="F101" s="229" t="s">
        <v>1272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147</v>
      </c>
      <c r="AU101" s="20" t="s">
        <v>81</v>
      </c>
    </row>
    <row r="102" s="2" customFormat="1" ht="44.25" customHeight="1">
      <c r="A102" s="41"/>
      <c r="B102" s="42"/>
      <c r="C102" s="215" t="s">
        <v>170</v>
      </c>
      <c r="D102" s="215" t="s">
        <v>140</v>
      </c>
      <c r="E102" s="216" t="s">
        <v>1273</v>
      </c>
      <c r="F102" s="217" t="s">
        <v>1274</v>
      </c>
      <c r="G102" s="218" t="s">
        <v>161</v>
      </c>
      <c r="H102" s="219">
        <v>5</v>
      </c>
      <c r="I102" s="220"/>
      <c r="J102" s="221">
        <f>ROUND(I102*H102,2)</f>
        <v>0</v>
      </c>
      <c r="K102" s="217" t="s">
        <v>144</v>
      </c>
      <c r="L102" s="47"/>
      <c r="M102" s="222" t="s">
        <v>19</v>
      </c>
      <c r="N102" s="223" t="s">
        <v>43</v>
      </c>
      <c r="O102" s="87"/>
      <c r="P102" s="224">
        <f>O102*H102</f>
        <v>0</v>
      </c>
      <c r="Q102" s="224">
        <v>0.021350000000000001</v>
      </c>
      <c r="R102" s="224">
        <f>Q102*H102</f>
        <v>0.10675000000000001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145</v>
      </c>
      <c r="AT102" s="226" t="s">
        <v>140</v>
      </c>
      <c r="AU102" s="226" t="s">
        <v>81</v>
      </c>
      <c r="AY102" s="20" t="s">
        <v>138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145</v>
      </c>
      <c r="BM102" s="226" t="s">
        <v>1275</v>
      </c>
    </row>
    <row r="103" s="2" customFormat="1">
      <c r="A103" s="41"/>
      <c r="B103" s="42"/>
      <c r="C103" s="43"/>
      <c r="D103" s="228" t="s">
        <v>147</v>
      </c>
      <c r="E103" s="43"/>
      <c r="F103" s="229" t="s">
        <v>1276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147</v>
      </c>
      <c r="AU103" s="20" t="s">
        <v>81</v>
      </c>
    </row>
    <row r="104" s="12" customFormat="1" ht="22.8" customHeight="1">
      <c r="A104" s="12"/>
      <c r="B104" s="199"/>
      <c r="C104" s="200"/>
      <c r="D104" s="201" t="s">
        <v>71</v>
      </c>
      <c r="E104" s="213" t="s">
        <v>194</v>
      </c>
      <c r="F104" s="213" t="s">
        <v>476</v>
      </c>
      <c r="G104" s="200"/>
      <c r="H104" s="200"/>
      <c r="I104" s="203"/>
      <c r="J104" s="214">
        <f>BK104</f>
        <v>0</v>
      </c>
      <c r="K104" s="200"/>
      <c r="L104" s="205"/>
      <c r="M104" s="206"/>
      <c r="N104" s="207"/>
      <c r="O104" s="207"/>
      <c r="P104" s="208">
        <f>SUM(P105:P108)</f>
        <v>0</v>
      </c>
      <c r="Q104" s="207"/>
      <c r="R104" s="208">
        <f>SUM(R105:R108)</f>
        <v>0</v>
      </c>
      <c r="S104" s="207"/>
      <c r="T104" s="209">
        <f>SUM(T105:T108)</f>
        <v>18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0" t="s">
        <v>79</v>
      </c>
      <c r="AT104" s="211" t="s">
        <v>71</v>
      </c>
      <c r="AU104" s="211" t="s">
        <v>79</v>
      </c>
      <c r="AY104" s="210" t="s">
        <v>138</v>
      </c>
      <c r="BK104" s="212">
        <f>SUM(BK105:BK108)</f>
        <v>0</v>
      </c>
    </row>
    <row r="105" s="2" customFormat="1" ht="33" customHeight="1">
      <c r="A105" s="41"/>
      <c r="B105" s="42"/>
      <c r="C105" s="215" t="s">
        <v>175</v>
      </c>
      <c r="D105" s="215" t="s">
        <v>140</v>
      </c>
      <c r="E105" s="216" t="s">
        <v>1277</v>
      </c>
      <c r="F105" s="217" t="s">
        <v>1278</v>
      </c>
      <c r="G105" s="218" t="s">
        <v>143</v>
      </c>
      <c r="H105" s="219">
        <v>1800</v>
      </c>
      <c r="I105" s="220"/>
      <c r="J105" s="221">
        <f>ROUND(I105*H105,2)</f>
        <v>0</v>
      </c>
      <c r="K105" s="217" t="s">
        <v>144</v>
      </c>
      <c r="L105" s="47"/>
      <c r="M105" s="222" t="s">
        <v>19</v>
      </c>
      <c r="N105" s="223" t="s">
        <v>43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0.01</v>
      </c>
      <c r="T105" s="225">
        <f>S105*H105</f>
        <v>18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145</v>
      </c>
      <c r="AT105" s="226" t="s">
        <v>140</v>
      </c>
      <c r="AU105" s="226" t="s">
        <v>81</v>
      </c>
      <c r="AY105" s="20" t="s">
        <v>138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79</v>
      </c>
      <c r="BK105" s="227">
        <f>ROUND(I105*H105,2)</f>
        <v>0</v>
      </c>
      <c r="BL105" s="20" t="s">
        <v>145</v>
      </c>
      <c r="BM105" s="226" t="s">
        <v>1279</v>
      </c>
    </row>
    <row r="106" s="2" customFormat="1">
      <c r="A106" s="41"/>
      <c r="B106" s="42"/>
      <c r="C106" s="43"/>
      <c r="D106" s="228" t="s">
        <v>147</v>
      </c>
      <c r="E106" s="43"/>
      <c r="F106" s="229" t="s">
        <v>1280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147</v>
      </c>
      <c r="AU106" s="20" t="s">
        <v>81</v>
      </c>
    </row>
    <row r="107" s="2" customFormat="1">
      <c r="A107" s="41"/>
      <c r="B107" s="42"/>
      <c r="C107" s="43"/>
      <c r="D107" s="235" t="s">
        <v>164</v>
      </c>
      <c r="E107" s="43"/>
      <c r="F107" s="255" t="s">
        <v>1281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164</v>
      </c>
      <c r="AU107" s="20" t="s">
        <v>81</v>
      </c>
    </row>
    <row r="108" s="14" customFormat="1">
      <c r="A108" s="14"/>
      <c r="B108" s="244"/>
      <c r="C108" s="245"/>
      <c r="D108" s="235" t="s">
        <v>149</v>
      </c>
      <c r="E108" s="246" t="s">
        <v>19</v>
      </c>
      <c r="F108" s="247" t="s">
        <v>1282</v>
      </c>
      <c r="G108" s="245"/>
      <c r="H108" s="248">
        <v>1800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4" t="s">
        <v>149</v>
      </c>
      <c r="AU108" s="254" t="s">
        <v>81</v>
      </c>
      <c r="AV108" s="14" t="s">
        <v>81</v>
      </c>
      <c r="AW108" s="14" t="s">
        <v>33</v>
      </c>
      <c r="AX108" s="14" t="s">
        <v>79</v>
      </c>
      <c r="AY108" s="254" t="s">
        <v>138</v>
      </c>
    </row>
    <row r="109" s="12" customFormat="1" ht="25.92" customHeight="1">
      <c r="A109" s="12"/>
      <c r="B109" s="199"/>
      <c r="C109" s="200"/>
      <c r="D109" s="201" t="s">
        <v>71</v>
      </c>
      <c r="E109" s="202" t="s">
        <v>104</v>
      </c>
      <c r="F109" s="202" t="s">
        <v>105</v>
      </c>
      <c r="G109" s="200"/>
      <c r="H109" s="200"/>
      <c r="I109" s="203"/>
      <c r="J109" s="204">
        <f>BK109</f>
        <v>0</v>
      </c>
      <c r="K109" s="200"/>
      <c r="L109" s="205"/>
      <c r="M109" s="206"/>
      <c r="N109" s="207"/>
      <c r="O109" s="207"/>
      <c r="P109" s="208">
        <f>P110+P142+P148+P161+P173+P177</f>
        <v>0</v>
      </c>
      <c r="Q109" s="207"/>
      <c r="R109" s="208">
        <f>R110+R142+R148+R161+R173+R177</f>
        <v>0</v>
      </c>
      <c r="S109" s="207"/>
      <c r="T109" s="209">
        <f>T110+T142+T148+T161+T173+T177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0" t="s">
        <v>170</v>
      </c>
      <c r="AT109" s="211" t="s">
        <v>71</v>
      </c>
      <c r="AU109" s="211" t="s">
        <v>72</v>
      </c>
      <c r="AY109" s="210" t="s">
        <v>138</v>
      </c>
      <c r="BK109" s="212">
        <f>BK110+BK142+BK148+BK161+BK173+BK177</f>
        <v>0</v>
      </c>
    </row>
    <row r="110" s="12" customFormat="1" ht="22.8" customHeight="1">
      <c r="A110" s="12"/>
      <c r="B110" s="199"/>
      <c r="C110" s="200"/>
      <c r="D110" s="201" t="s">
        <v>71</v>
      </c>
      <c r="E110" s="213" t="s">
        <v>1283</v>
      </c>
      <c r="F110" s="213" t="s">
        <v>1284</v>
      </c>
      <c r="G110" s="200"/>
      <c r="H110" s="200"/>
      <c r="I110" s="203"/>
      <c r="J110" s="214">
        <f>BK110</f>
        <v>0</v>
      </c>
      <c r="K110" s="200"/>
      <c r="L110" s="205"/>
      <c r="M110" s="206"/>
      <c r="N110" s="207"/>
      <c r="O110" s="207"/>
      <c r="P110" s="208">
        <f>SUM(P111:P141)</f>
        <v>0</v>
      </c>
      <c r="Q110" s="207"/>
      <c r="R110" s="208">
        <f>SUM(R111:R141)</f>
        <v>0</v>
      </c>
      <c r="S110" s="207"/>
      <c r="T110" s="209">
        <f>SUM(T111:T141)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170</v>
      </c>
      <c r="AT110" s="211" t="s">
        <v>71</v>
      </c>
      <c r="AU110" s="211" t="s">
        <v>79</v>
      </c>
      <c r="AY110" s="210" t="s">
        <v>138</v>
      </c>
      <c r="BK110" s="212">
        <f>SUM(BK111:BK141)</f>
        <v>0</v>
      </c>
    </row>
    <row r="111" s="2" customFormat="1" ht="24.15" customHeight="1">
      <c r="A111" s="41"/>
      <c r="B111" s="42"/>
      <c r="C111" s="215" t="s">
        <v>180</v>
      </c>
      <c r="D111" s="215" t="s">
        <v>140</v>
      </c>
      <c r="E111" s="216" t="s">
        <v>1285</v>
      </c>
      <c r="F111" s="217" t="s">
        <v>1286</v>
      </c>
      <c r="G111" s="218" t="s">
        <v>1287</v>
      </c>
      <c r="H111" s="219">
        <v>1</v>
      </c>
      <c r="I111" s="220"/>
      <c r="J111" s="221">
        <f>ROUND(I111*H111,2)</f>
        <v>0</v>
      </c>
      <c r="K111" s="217" t="s">
        <v>144</v>
      </c>
      <c r="L111" s="47"/>
      <c r="M111" s="222" t="s">
        <v>19</v>
      </c>
      <c r="N111" s="223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1288</v>
      </c>
      <c r="AT111" s="226" t="s">
        <v>140</v>
      </c>
      <c r="AU111" s="226" t="s">
        <v>81</v>
      </c>
      <c r="AY111" s="20" t="s">
        <v>138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1288</v>
      </c>
      <c r="BM111" s="226" t="s">
        <v>1289</v>
      </c>
    </row>
    <row r="112" s="2" customFormat="1">
      <c r="A112" s="41"/>
      <c r="B112" s="42"/>
      <c r="C112" s="43"/>
      <c r="D112" s="228" t="s">
        <v>147</v>
      </c>
      <c r="E112" s="43"/>
      <c r="F112" s="229" t="s">
        <v>1290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147</v>
      </c>
      <c r="AU112" s="20" t="s">
        <v>81</v>
      </c>
    </row>
    <row r="113" s="2" customFormat="1" ht="24.15" customHeight="1">
      <c r="A113" s="41"/>
      <c r="B113" s="42"/>
      <c r="C113" s="215" t="s">
        <v>186</v>
      </c>
      <c r="D113" s="215" t="s">
        <v>140</v>
      </c>
      <c r="E113" s="216" t="s">
        <v>1291</v>
      </c>
      <c r="F113" s="217" t="s">
        <v>1292</v>
      </c>
      <c r="G113" s="218" t="s">
        <v>1287</v>
      </c>
      <c r="H113" s="219">
        <v>1</v>
      </c>
      <c r="I113" s="220"/>
      <c r="J113" s="221">
        <f>ROUND(I113*H113,2)</f>
        <v>0</v>
      </c>
      <c r="K113" s="217" t="s">
        <v>144</v>
      </c>
      <c r="L113" s="47"/>
      <c r="M113" s="222" t="s">
        <v>19</v>
      </c>
      <c r="N113" s="223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1288</v>
      </c>
      <c r="AT113" s="226" t="s">
        <v>140</v>
      </c>
      <c r="AU113" s="226" t="s">
        <v>81</v>
      </c>
      <c r="AY113" s="20" t="s">
        <v>138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1288</v>
      </c>
      <c r="BM113" s="226" t="s">
        <v>1293</v>
      </c>
    </row>
    <row r="114" s="2" customFormat="1">
      <c r="A114" s="41"/>
      <c r="B114" s="42"/>
      <c r="C114" s="43"/>
      <c r="D114" s="228" t="s">
        <v>147</v>
      </c>
      <c r="E114" s="43"/>
      <c r="F114" s="229" t="s">
        <v>1294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147</v>
      </c>
      <c r="AU114" s="20" t="s">
        <v>81</v>
      </c>
    </row>
    <row r="115" s="2" customFormat="1" ht="24.15" customHeight="1">
      <c r="A115" s="41"/>
      <c r="B115" s="42"/>
      <c r="C115" s="215" t="s">
        <v>194</v>
      </c>
      <c r="D115" s="215" t="s">
        <v>140</v>
      </c>
      <c r="E115" s="216" t="s">
        <v>1295</v>
      </c>
      <c r="F115" s="217" t="s">
        <v>1296</v>
      </c>
      <c r="G115" s="218" t="s">
        <v>1287</v>
      </c>
      <c r="H115" s="219">
        <v>1</v>
      </c>
      <c r="I115" s="220"/>
      <c r="J115" s="221">
        <f>ROUND(I115*H115,2)</f>
        <v>0</v>
      </c>
      <c r="K115" s="217" t="s">
        <v>144</v>
      </c>
      <c r="L115" s="47"/>
      <c r="M115" s="222" t="s">
        <v>19</v>
      </c>
      <c r="N115" s="223" t="s">
        <v>43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1288</v>
      </c>
      <c r="AT115" s="226" t="s">
        <v>140</v>
      </c>
      <c r="AU115" s="226" t="s">
        <v>81</v>
      </c>
      <c r="AY115" s="20" t="s">
        <v>138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79</v>
      </c>
      <c r="BK115" s="227">
        <f>ROUND(I115*H115,2)</f>
        <v>0</v>
      </c>
      <c r="BL115" s="20" t="s">
        <v>1288</v>
      </c>
      <c r="BM115" s="226" t="s">
        <v>1297</v>
      </c>
    </row>
    <row r="116" s="2" customFormat="1">
      <c r="A116" s="41"/>
      <c r="B116" s="42"/>
      <c r="C116" s="43"/>
      <c r="D116" s="228" t="s">
        <v>147</v>
      </c>
      <c r="E116" s="43"/>
      <c r="F116" s="229" t="s">
        <v>1298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147</v>
      </c>
      <c r="AU116" s="20" t="s">
        <v>81</v>
      </c>
    </row>
    <row r="117" s="2" customFormat="1" ht="24.15" customHeight="1">
      <c r="A117" s="41"/>
      <c r="B117" s="42"/>
      <c r="C117" s="215" t="s">
        <v>199</v>
      </c>
      <c r="D117" s="215" t="s">
        <v>140</v>
      </c>
      <c r="E117" s="216" t="s">
        <v>1299</v>
      </c>
      <c r="F117" s="217" t="s">
        <v>1300</v>
      </c>
      <c r="G117" s="218" t="s">
        <v>1287</v>
      </c>
      <c r="H117" s="219">
        <v>1</v>
      </c>
      <c r="I117" s="220"/>
      <c r="J117" s="221">
        <f>ROUND(I117*H117,2)</f>
        <v>0</v>
      </c>
      <c r="K117" s="217" t="s">
        <v>144</v>
      </c>
      <c r="L117" s="47"/>
      <c r="M117" s="222" t="s">
        <v>19</v>
      </c>
      <c r="N117" s="223" t="s">
        <v>43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1288</v>
      </c>
      <c r="AT117" s="226" t="s">
        <v>140</v>
      </c>
      <c r="AU117" s="226" t="s">
        <v>81</v>
      </c>
      <c r="AY117" s="20" t="s">
        <v>138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1288</v>
      </c>
      <c r="BM117" s="226" t="s">
        <v>1301</v>
      </c>
    </row>
    <row r="118" s="2" customFormat="1">
      <c r="A118" s="41"/>
      <c r="B118" s="42"/>
      <c r="C118" s="43"/>
      <c r="D118" s="228" t="s">
        <v>147</v>
      </c>
      <c r="E118" s="43"/>
      <c r="F118" s="229" t="s">
        <v>1302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147</v>
      </c>
      <c r="AU118" s="20" t="s">
        <v>81</v>
      </c>
    </row>
    <row r="119" s="2" customFormat="1">
      <c r="A119" s="41"/>
      <c r="B119" s="42"/>
      <c r="C119" s="43"/>
      <c r="D119" s="235" t="s">
        <v>164</v>
      </c>
      <c r="E119" s="43"/>
      <c r="F119" s="255" t="s">
        <v>1303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164</v>
      </c>
      <c r="AU119" s="20" t="s">
        <v>81</v>
      </c>
    </row>
    <row r="120" s="2" customFormat="1" ht="24.15" customHeight="1">
      <c r="A120" s="41"/>
      <c r="B120" s="42"/>
      <c r="C120" s="215" t="s">
        <v>204</v>
      </c>
      <c r="D120" s="215" t="s">
        <v>140</v>
      </c>
      <c r="E120" s="216" t="s">
        <v>1304</v>
      </c>
      <c r="F120" s="217" t="s">
        <v>1305</v>
      </c>
      <c r="G120" s="218" t="s">
        <v>1287</v>
      </c>
      <c r="H120" s="219">
        <v>1</v>
      </c>
      <c r="I120" s="220"/>
      <c r="J120" s="221">
        <f>ROUND(I120*H120,2)</f>
        <v>0</v>
      </c>
      <c r="K120" s="217" t="s">
        <v>144</v>
      </c>
      <c r="L120" s="47"/>
      <c r="M120" s="222" t="s">
        <v>19</v>
      </c>
      <c r="N120" s="223" t="s">
        <v>43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1288</v>
      </c>
      <c r="AT120" s="226" t="s">
        <v>140</v>
      </c>
      <c r="AU120" s="226" t="s">
        <v>81</v>
      </c>
      <c r="AY120" s="20" t="s">
        <v>138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1288</v>
      </c>
      <c r="BM120" s="226" t="s">
        <v>1306</v>
      </c>
    </row>
    <row r="121" s="2" customFormat="1">
      <c r="A121" s="41"/>
      <c r="B121" s="42"/>
      <c r="C121" s="43"/>
      <c r="D121" s="228" t="s">
        <v>147</v>
      </c>
      <c r="E121" s="43"/>
      <c r="F121" s="229" t="s">
        <v>1307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147</v>
      </c>
      <c r="AU121" s="20" t="s">
        <v>81</v>
      </c>
    </row>
    <row r="122" s="2" customFormat="1">
      <c r="A122" s="41"/>
      <c r="B122" s="42"/>
      <c r="C122" s="43"/>
      <c r="D122" s="235" t="s">
        <v>164</v>
      </c>
      <c r="E122" s="43"/>
      <c r="F122" s="255" t="s">
        <v>1308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164</v>
      </c>
      <c r="AU122" s="20" t="s">
        <v>81</v>
      </c>
    </row>
    <row r="123" s="2" customFormat="1" ht="16.5" customHeight="1">
      <c r="A123" s="41"/>
      <c r="B123" s="42"/>
      <c r="C123" s="215" t="s">
        <v>209</v>
      </c>
      <c r="D123" s="215" t="s">
        <v>140</v>
      </c>
      <c r="E123" s="216" t="s">
        <v>1309</v>
      </c>
      <c r="F123" s="217" t="s">
        <v>1310</v>
      </c>
      <c r="G123" s="218" t="s">
        <v>1311</v>
      </c>
      <c r="H123" s="219">
        <v>1</v>
      </c>
      <c r="I123" s="220"/>
      <c r="J123" s="221">
        <f>ROUND(I123*H123,2)</f>
        <v>0</v>
      </c>
      <c r="K123" s="217" t="s">
        <v>489</v>
      </c>
      <c r="L123" s="47"/>
      <c r="M123" s="222" t="s">
        <v>19</v>
      </c>
      <c r="N123" s="223" t="s">
        <v>43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1288</v>
      </c>
      <c r="AT123" s="226" t="s">
        <v>140</v>
      </c>
      <c r="AU123" s="226" t="s">
        <v>81</v>
      </c>
      <c r="AY123" s="20" t="s">
        <v>138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79</v>
      </c>
      <c r="BK123" s="227">
        <f>ROUND(I123*H123,2)</f>
        <v>0</v>
      </c>
      <c r="BL123" s="20" t="s">
        <v>1288</v>
      </c>
      <c r="BM123" s="226" t="s">
        <v>1312</v>
      </c>
    </row>
    <row r="124" s="2" customFormat="1">
      <c r="A124" s="41"/>
      <c r="B124" s="42"/>
      <c r="C124" s="43"/>
      <c r="D124" s="235" t="s">
        <v>164</v>
      </c>
      <c r="E124" s="43"/>
      <c r="F124" s="255" t="s">
        <v>1313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164</v>
      </c>
      <c r="AU124" s="20" t="s">
        <v>81</v>
      </c>
    </row>
    <row r="125" s="2" customFormat="1" ht="44.25" customHeight="1">
      <c r="A125" s="41"/>
      <c r="B125" s="42"/>
      <c r="C125" s="215" t="s">
        <v>214</v>
      </c>
      <c r="D125" s="215" t="s">
        <v>140</v>
      </c>
      <c r="E125" s="216" t="s">
        <v>1314</v>
      </c>
      <c r="F125" s="217" t="s">
        <v>1315</v>
      </c>
      <c r="G125" s="218" t="s">
        <v>1316</v>
      </c>
      <c r="H125" s="219">
        <v>1</v>
      </c>
      <c r="I125" s="220"/>
      <c r="J125" s="221">
        <f>ROUND(I125*H125,2)</f>
        <v>0</v>
      </c>
      <c r="K125" s="217" t="s">
        <v>489</v>
      </c>
      <c r="L125" s="47"/>
      <c r="M125" s="222" t="s">
        <v>19</v>
      </c>
      <c r="N125" s="223" t="s">
        <v>43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145</v>
      </c>
      <c r="AT125" s="226" t="s">
        <v>140</v>
      </c>
      <c r="AU125" s="226" t="s">
        <v>81</v>
      </c>
      <c r="AY125" s="20" t="s">
        <v>138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145</v>
      </c>
      <c r="BM125" s="226" t="s">
        <v>1317</v>
      </c>
    </row>
    <row r="126" s="2" customFormat="1" ht="24.15" customHeight="1">
      <c r="A126" s="41"/>
      <c r="B126" s="42"/>
      <c r="C126" s="215" t="s">
        <v>222</v>
      </c>
      <c r="D126" s="215" t="s">
        <v>140</v>
      </c>
      <c r="E126" s="216" t="s">
        <v>1318</v>
      </c>
      <c r="F126" s="217" t="s">
        <v>1319</v>
      </c>
      <c r="G126" s="218" t="s">
        <v>1287</v>
      </c>
      <c r="H126" s="219">
        <v>1</v>
      </c>
      <c r="I126" s="220"/>
      <c r="J126" s="221">
        <f>ROUND(I126*H126,2)</f>
        <v>0</v>
      </c>
      <c r="K126" s="217" t="s">
        <v>144</v>
      </c>
      <c r="L126" s="47"/>
      <c r="M126" s="222" t="s">
        <v>19</v>
      </c>
      <c r="N126" s="223" t="s">
        <v>43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1288</v>
      </c>
      <c r="AT126" s="226" t="s">
        <v>140</v>
      </c>
      <c r="AU126" s="226" t="s">
        <v>81</v>
      </c>
      <c r="AY126" s="20" t="s">
        <v>138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79</v>
      </c>
      <c r="BK126" s="227">
        <f>ROUND(I126*H126,2)</f>
        <v>0</v>
      </c>
      <c r="BL126" s="20" t="s">
        <v>1288</v>
      </c>
      <c r="BM126" s="226" t="s">
        <v>1320</v>
      </c>
    </row>
    <row r="127" s="2" customFormat="1">
      <c r="A127" s="41"/>
      <c r="B127" s="42"/>
      <c r="C127" s="43"/>
      <c r="D127" s="228" t="s">
        <v>147</v>
      </c>
      <c r="E127" s="43"/>
      <c r="F127" s="229" t="s">
        <v>1321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147</v>
      </c>
      <c r="AU127" s="20" t="s">
        <v>81</v>
      </c>
    </row>
    <row r="128" s="2" customFormat="1" ht="24.15" customHeight="1">
      <c r="A128" s="41"/>
      <c r="B128" s="42"/>
      <c r="C128" s="215" t="s">
        <v>8</v>
      </c>
      <c r="D128" s="215" t="s">
        <v>140</v>
      </c>
      <c r="E128" s="216" t="s">
        <v>1322</v>
      </c>
      <c r="F128" s="217" t="s">
        <v>1323</v>
      </c>
      <c r="G128" s="218" t="s">
        <v>1316</v>
      </c>
      <c r="H128" s="219">
        <v>1</v>
      </c>
      <c r="I128" s="220"/>
      <c r="J128" s="221">
        <f>ROUND(I128*H128,2)</f>
        <v>0</v>
      </c>
      <c r="K128" s="217" t="s">
        <v>489</v>
      </c>
      <c r="L128" s="47"/>
      <c r="M128" s="222" t="s">
        <v>19</v>
      </c>
      <c r="N128" s="223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145</v>
      </c>
      <c r="AT128" s="226" t="s">
        <v>140</v>
      </c>
      <c r="AU128" s="226" t="s">
        <v>81</v>
      </c>
      <c r="AY128" s="20" t="s">
        <v>138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145</v>
      </c>
      <c r="BM128" s="226" t="s">
        <v>1324</v>
      </c>
    </row>
    <row r="129" s="2" customFormat="1" ht="24.15" customHeight="1">
      <c r="A129" s="41"/>
      <c r="B129" s="42"/>
      <c r="C129" s="215" t="s">
        <v>236</v>
      </c>
      <c r="D129" s="215" t="s">
        <v>140</v>
      </c>
      <c r="E129" s="216" t="s">
        <v>1325</v>
      </c>
      <c r="F129" s="217" t="s">
        <v>1326</v>
      </c>
      <c r="G129" s="218" t="s">
        <v>1287</v>
      </c>
      <c r="H129" s="219">
        <v>1</v>
      </c>
      <c r="I129" s="220"/>
      <c r="J129" s="221">
        <f>ROUND(I129*H129,2)</f>
        <v>0</v>
      </c>
      <c r="K129" s="217" t="s">
        <v>144</v>
      </c>
      <c r="L129" s="47"/>
      <c r="M129" s="222" t="s">
        <v>19</v>
      </c>
      <c r="N129" s="223" t="s">
        <v>43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1288</v>
      </c>
      <c r="AT129" s="226" t="s">
        <v>140</v>
      </c>
      <c r="AU129" s="226" t="s">
        <v>81</v>
      </c>
      <c r="AY129" s="20" t="s">
        <v>138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1288</v>
      </c>
      <c r="BM129" s="226" t="s">
        <v>1327</v>
      </c>
    </row>
    <row r="130" s="2" customFormat="1">
      <c r="A130" s="41"/>
      <c r="B130" s="42"/>
      <c r="C130" s="43"/>
      <c r="D130" s="228" t="s">
        <v>147</v>
      </c>
      <c r="E130" s="43"/>
      <c r="F130" s="229" t="s">
        <v>1328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147</v>
      </c>
      <c r="AU130" s="20" t="s">
        <v>81</v>
      </c>
    </row>
    <row r="131" s="2" customFormat="1" ht="24.15" customHeight="1">
      <c r="A131" s="41"/>
      <c r="B131" s="42"/>
      <c r="C131" s="215" t="s">
        <v>243</v>
      </c>
      <c r="D131" s="215" t="s">
        <v>140</v>
      </c>
      <c r="E131" s="216" t="s">
        <v>1329</v>
      </c>
      <c r="F131" s="217" t="s">
        <v>1330</v>
      </c>
      <c r="G131" s="218" t="s">
        <v>1287</v>
      </c>
      <c r="H131" s="219">
        <v>1</v>
      </c>
      <c r="I131" s="220"/>
      <c r="J131" s="221">
        <f>ROUND(I131*H131,2)</f>
        <v>0</v>
      </c>
      <c r="K131" s="217" t="s">
        <v>144</v>
      </c>
      <c r="L131" s="47"/>
      <c r="M131" s="222" t="s">
        <v>19</v>
      </c>
      <c r="N131" s="223" t="s">
        <v>43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1288</v>
      </c>
      <c r="AT131" s="226" t="s">
        <v>140</v>
      </c>
      <c r="AU131" s="226" t="s">
        <v>81</v>
      </c>
      <c r="AY131" s="20" t="s">
        <v>138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79</v>
      </c>
      <c r="BK131" s="227">
        <f>ROUND(I131*H131,2)</f>
        <v>0</v>
      </c>
      <c r="BL131" s="20" t="s">
        <v>1288</v>
      </c>
      <c r="BM131" s="226" t="s">
        <v>1331</v>
      </c>
    </row>
    <row r="132" s="2" customFormat="1">
      <c r="A132" s="41"/>
      <c r="B132" s="42"/>
      <c r="C132" s="43"/>
      <c r="D132" s="228" t="s">
        <v>147</v>
      </c>
      <c r="E132" s="43"/>
      <c r="F132" s="229" t="s">
        <v>1332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147</v>
      </c>
      <c r="AU132" s="20" t="s">
        <v>81</v>
      </c>
    </row>
    <row r="133" s="2" customFormat="1">
      <c r="A133" s="41"/>
      <c r="B133" s="42"/>
      <c r="C133" s="43"/>
      <c r="D133" s="235" t="s">
        <v>164</v>
      </c>
      <c r="E133" s="43"/>
      <c r="F133" s="255" t="s">
        <v>1308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164</v>
      </c>
      <c r="AU133" s="20" t="s">
        <v>81</v>
      </c>
    </row>
    <row r="134" s="2" customFormat="1">
      <c r="A134" s="41"/>
      <c r="B134" s="42"/>
      <c r="C134" s="215" t="s">
        <v>248</v>
      </c>
      <c r="D134" s="215" t="s">
        <v>140</v>
      </c>
      <c r="E134" s="216" t="s">
        <v>1333</v>
      </c>
      <c r="F134" s="217" t="s">
        <v>1334</v>
      </c>
      <c r="G134" s="218" t="s">
        <v>1287</v>
      </c>
      <c r="H134" s="219">
        <v>1</v>
      </c>
      <c r="I134" s="220"/>
      <c r="J134" s="221">
        <f>ROUND(I134*H134,2)</f>
        <v>0</v>
      </c>
      <c r="K134" s="217" t="s">
        <v>489</v>
      </c>
      <c r="L134" s="47"/>
      <c r="M134" s="222" t="s">
        <v>19</v>
      </c>
      <c r="N134" s="223" t="s">
        <v>43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1288</v>
      </c>
      <c r="AT134" s="226" t="s">
        <v>140</v>
      </c>
      <c r="AU134" s="226" t="s">
        <v>81</v>
      </c>
      <c r="AY134" s="20" t="s">
        <v>138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1288</v>
      </c>
      <c r="BM134" s="226" t="s">
        <v>1335</v>
      </c>
    </row>
    <row r="135" s="2" customFormat="1" ht="37.8" customHeight="1">
      <c r="A135" s="41"/>
      <c r="B135" s="42"/>
      <c r="C135" s="215" t="s">
        <v>253</v>
      </c>
      <c r="D135" s="215" t="s">
        <v>140</v>
      </c>
      <c r="E135" s="216" t="s">
        <v>1336</v>
      </c>
      <c r="F135" s="217" t="s">
        <v>1337</v>
      </c>
      <c r="G135" s="218" t="s">
        <v>1287</v>
      </c>
      <c r="H135" s="219">
        <v>1</v>
      </c>
      <c r="I135" s="220"/>
      <c r="J135" s="221">
        <f>ROUND(I135*H135,2)</f>
        <v>0</v>
      </c>
      <c r="K135" s="217" t="s">
        <v>489</v>
      </c>
      <c r="L135" s="47"/>
      <c r="M135" s="222" t="s">
        <v>19</v>
      </c>
      <c r="N135" s="223" t="s">
        <v>43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1288</v>
      </c>
      <c r="AT135" s="226" t="s">
        <v>140</v>
      </c>
      <c r="AU135" s="226" t="s">
        <v>81</v>
      </c>
      <c r="AY135" s="20" t="s">
        <v>138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79</v>
      </c>
      <c r="BK135" s="227">
        <f>ROUND(I135*H135,2)</f>
        <v>0</v>
      </c>
      <c r="BL135" s="20" t="s">
        <v>1288</v>
      </c>
      <c r="BM135" s="226" t="s">
        <v>1338</v>
      </c>
    </row>
    <row r="136" s="2" customFormat="1" ht="24.15" customHeight="1">
      <c r="A136" s="41"/>
      <c r="B136" s="42"/>
      <c r="C136" s="215" t="s">
        <v>157</v>
      </c>
      <c r="D136" s="215" t="s">
        <v>140</v>
      </c>
      <c r="E136" s="216" t="s">
        <v>1339</v>
      </c>
      <c r="F136" s="217" t="s">
        <v>1340</v>
      </c>
      <c r="G136" s="218" t="s">
        <v>1287</v>
      </c>
      <c r="H136" s="219">
        <v>1</v>
      </c>
      <c r="I136" s="220"/>
      <c r="J136" s="221">
        <f>ROUND(I136*H136,2)</f>
        <v>0</v>
      </c>
      <c r="K136" s="217" t="s">
        <v>144</v>
      </c>
      <c r="L136" s="47"/>
      <c r="M136" s="222" t="s">
        <v>19</v>
      </c>
      <c r="N136" s="223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1288</v>
      </c>
      <c r="AT136" s="226" t="s">
        <v>140</v>
      </c>
      <c r="AU136" s="226" t="s">
        <v>81</v>
      </c>
      <c r="AY136" s="20" t="s">
        <v>138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1288</v>
      </c>
      <c r="BM136" s="226" t="s">
        <v>1341</v>
      </c>
    </row>
    <row r="137" s="2" customFormat="1">
      <c r="A137" s="41"/>
      <c r="B137" s="42"/>
      <c r="C137" s="43"/>
      <c r="D137" s="228" t="s">
        <v>147</v>
      </c>
      <c r="E137" s="43"/>
      <c r="F137" s="229" t="s">
        <v>1342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147</v>
      </c>
      <c r="AU137" s="20" t="s">
        <v>81</v>
      </c>
    </row>
    <row r="138" s="2" customFormat="1">
      <c r="A138" s="41"/>
      <c r="B138" s="42"/>
      <c r="C138" s="43"/>
      <c r="D138" s="235" t="s">
        <v>164</v>
      </c>
      <c r="E138" s="43"/>
      <c r="F138" s="255" t="s">
        <v>1343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164</v>
      </c>
      <c r="AU138" s="20" t="s">
        <v>81</v>
      </c>
    </row>
    <row r="139" s="2" customFormat="1" ht="24.15" customHeight="1">
      <c r="A139" s="41"/>
      <c r="B139" s="42"/>
      <c r="C139" s="215" t="s">
        <v>7</v>
      </c>
      <c r="D139" s="215" t="s">
        <v>140</v>
      </c>
      <c r="E139" s="216" t="s">
        <v>1344</v>
      </c>
      <c r="F139" s="217" t="s">
        <v>1345</v>
      </c>
      <c r="G139" s="218" t="s">
        <v>1287</v>
      </c>
      <c r="H139" s="219">
        <v>1</v>
      </c>
      <c r="I139" s="220"/>
      <c r="J139" s="221">
        <f>ROUND(I139*H139,2)</f>
        <v>0</v>
      </c>
      <c r="K139" s="217" t="s">
        <v>144</v>
      </c>
      <c r="L139" s="47"/>
      <c r="M139" s="222" t="s">
        <v>19</v>
      </c>
      <c r="N139" s="223" t="s">
        <v>43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1288</v>
      </c>
      <c r="AT139" s="226" t="s">
        <v>140</v>
      </c>
      <c r="AU139" s="226" t="s">
        <v>81</v>
      </c>
      <c r="AY139" s="20" t="s">
        <v>138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1288</v>
      </c>
      <c r="BM139" s="226" t="s">
        <v>1346</v>
      </c>
    </row>
    <row r="140" s="2" customFormat="1">
      <c r="A140" s="41"/>
      <c r="B140" s="42"/>
      <c r="C140" s="43"/>
      <c r="D140" s="228" t="s">
        <v>147</v>
      </c>
      <c r="E140" s="43"/>
      <c r="F140" s="229" t="s">
        <v>1347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147</v>
      </c>
      <c r="AU140" s="20" t="s">
        <v>81</v>
      </c>
    </row>
    <row r="141" s="2" customFormat="1" ht="16.5" customHeight="1">
      <c r="A141" s="41"/>
      <c r="B141" s="42"/>
      <c r="C141" s="215" t="s">
        <v>268</v>
      </c>
      <c r="D141" s="215" t="s">
        <v>140</v>
      </c>
      <c r="E141" s="216" t="s">
        <v>1348</v>
      </c>
      <c r="F141" s="217" t="s">
        <v>1349</v>
      </c>
      <c r="G141" s="218" t="s">
        <v>1316</v>
      </c>
      <c r="H141" s="219">
        <v>1</v>
      </c>
      <c r="I141" s="220"/>
      <c r="J141" s="221">
        <f>ROUND(I141*H141,2)</f>
        <v>0</v>
      </c>
      <c r="K141" s="217" t="s">
        <v>489</v>
      </c>
      <c r="L141" s="47"/>
      <c r="M141" s="222" t="s">
        <v>19</v>
      </c>
      <c r="N141" s="223" t="s">
        <v>43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145</v>
      </c>
      <c r="AT141" s="226" t="s">
        <v>140</v>
      </c>
      <c r="AU141" s="226" t="s">
        <v>81</v>
      </c>
      <c r="AY141" s="20" t="s">
        <v>138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145</v>
      </c>
      <c r="BM141" s="226" t="s">
        <v>1350</v>
      </c>
    </row>
    <row r="142" s="12" customFormat="1" ht="22.8" customHeight="1">
      <c r="A142" s="12"/>
      <c r="B142" s="199"/>
      <c r="C142" s="200"/>
      <c r="D142" s="201" t="s">
        <v>71</v>
      </c>
      <c r="E142" s="213" t="s">
        <v>1351</v>
      </c>
      <c r="F142" s="213" t="s">
        <v>1352</v>
      </c>
      <c r="G142" s="200"/>
      <c r="H142" s="200"/>
      <c r="I142" s="203"/>
      <c r="J142" s="214">
        <f>BK142</f>
        <v>0</v>
      </c>
      <c r="K142" s="200"/>
      <c r="L142" s="205"/>
      <c r="M142" s="206"/>
      <c r="N142" s="207"/>
      <c r="O142" s="207"/>
      <c r="P142" s="208">
        <f>SUM(P143:P147)</f>
        <v>0</v>
      </c>
      <c r="Q142" s="207"/>
      <c r="R142" s="208">
        <f>SUM(R143:R147)</f>
        <v>0</v>
      </c>
      <c r="S142" s="207"/>
      <c r="T142" s="209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0" t="s">
        <v>170</v>
      </c>
      <c r="AT142" s="211" t="s">
        <v>71</v>
      </c>
      <c r="AU142" s="211" t="s">
        <v>79</v>
      </c>
      <c r="AY142" s="210" t="s">
        <v>138</v>
      </c>
      <c r="BK142" s="212">
        <f>SUM(BK143:BK147)</f>
        <v>0</v>
      </c>
    </row>
    <row r="143" s="2" customFormat="1" ht="24.15" customHeight="1">
      <c r="A143" s="41"/>
      <c r="B143" s="42"/>
      <c r="C143" s="215" t="s">
        <v>273</v>
      </c>
      <c r="D143" s="215" t="s">
        <v>140</v>
      </c>
      <c r="E143" s="216" t="s">
        <v>1353</v>
      </c>
      <c r="F143" s="217" t="s">
        <v>1354</v>
      </c>
      <c r="G143" s="218" t="s">
        <v>1287</v>
      </c>
      <c r="H143" s="219">
        <v>1</v>
      </c>
      <c r="I143" s="220"/>
      <c r="J143" s="221">
        <f>ROUND(I143*H143,2)</f>
        <v>0</v>
      </c>
      <c r="K143" s="217" t="s">
        <v>144</v>
      </c>
      <c r="L143" s="47"/>
      <c r="M143" s="222" t="s">
        <v>19</v>
      </c>
      <c r="N143" s="223" t="s">
        <v>43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1288</v>
      </c>
      <c r="AT143" s="226" t="s">
        <v>140</v>
      </c>
      <c r="AU143" s="226" t="s">
        <v>81</v>
      </c>
      <c r="AY143" s="20" t="s">
        <v>138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20" t="s">
        <v>79</v>
      </c>
      <c r="BK143" s="227">
        <f>ROUND(I143*H143,2)</f>
        <v>0</v>
      </c>
      <c r="BL143" s="20" t="s">
        <v>1288</v>
      </c>
      <c r="BM143" s="226" t="s">
        <v>1355</v>
      </c>
    </row>
    <row r="144" s="2" customFormat="1">
      <c r="A144" s="41"/>
      <c r="B144" s="42"/>
      <c r="C144" s="43"/>
      <c r="D144" s="228" t="s">
        <v>147</v>
      </c>
      <c r="E144" s="43"/>
      <c r="F144" s="229" t="s">
        <v>1356</v>
      </c>
      <c r="G144" s="43"/>
      <c r="H144" s="43"/>
      <c r="I144" s="230"/>
      <c r="J144" s="43"/>
      <c r="K144" s="43"/>
      <c r="L144" s="47"/>
      <c r="M144" s="231"/>
      <c r="N144" s="232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147</v>
      </c>
      <c r="AU144" s="20" t="s">
        <v>81</v>
      </c>
    </row>
    <row r="145" s="2" customFormat="1">
      <c r="A145" s="41"/>
      <c r="B145" s="42"/>
      <c r="C145" s="43"/>
      <c r="D145" s="235" t="s">
        <v>164</v>
      </c>
      <c r="E145" s="43"/>
      <c r="F145" s="255" t="s">
        <v>1357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164</v>
      </c>
      <c r="AU145" s="20" t="s">
        <v>81</v>
      </c>
    </row>
    <row r="146" s="2" customFormat="1" ht="33" customHeight="1">
      <c r="A146" s="41"/>
      <c r="B146" s="42"/>
      <c r="C146" s="215" t="s">
        <v>278</v>
      </c>
      <c r="D146" s="215" t="s">
        <v>140</v>
      </c>
      <c r="E146" s="216" t="s">
        <v>1358</v>
      </c>
      <c r="F146" s="217" t="s">
        <v>1359</v>
      </c>
      <c r="G146" s="218" t="s">
        <v>1287</v>
      </c>
      <c r="H146" s="219">
        <v>1</v>
      </c>
      <c r="I146" s="220"/>
      <c r="J146" s="221">
        <f>ROUND(I146*H146,2)</f>
        <v>0</v>
      </c>
      <c r="K146" s="217" t="s">
        <v>489</v>
      </c>
      <c r="L146" s="47"/>
      <c r="M146" s="222" t="s">
        <v>19</v>
      </c>
      <c r="N146" s="223" t="s">
        <v>43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1288</v>
      </c>
      <c r="AT146" s="226" t="s">
        <v>140</v>
      </c>
      <c r="AU146" s="226" t="s">
        <v>81</v>
      </c>
      <c r="AY146" s="20" t="s">
        <v>138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79</v>
      </c>
      <c r="BK146" s="227">
        <f>ROUND(I146*H146,2)</f>
        <v>0</v>
      </c>
      <c r="BL146" s="20" t="s">
        <v>1288</v>
      </c>
      <c r="BM146" s="226" t="s">
        <v>1360</v>
      </c>
    </row>
    <row r="147" s="2" customFormat="1">
      <c r="A147" s="41"/>
      <c r="B147" s="42"/>
      <c r="C147" s="43"/>
      <c r="D147" s="235" t="s">
        <v>164</v>
      </c>
      <c r="E147" s="43"/>
      <c r="F147" s="255" t="s">
        <v>1357</v>
      </c>
      <c r="G147" s="43"/>
      <c r="H147" s="43"/>
      <c r="I147" s="230"/>
      <c r="J147" s="43"/>
      <c r="K147" s="43"/>
      <c r="L147" s="47"/>
      <c r="M147" s="231"/>
      <c r="N147" s="232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164</v>
      </c>
      <c r="AU147" s="20" t="s">
        <v>81</v>
      </c>
    </row>
    <row r="148" s="12" customFormat="1" ht="22.8" customHeight="1">
      <c r="A148" s="12"/>
      <c r="B148" s="199"/>
      <c r="C148" s="200"/>
      <c r="D148" s="201" t="s">
        <v>71</v>
      </c>
      <c r="E148" s="213" t="s">
        <v>1361</v>
      </c>
      <c r="F148" s="213" t="s">
        <v>1362</v>
      </c>
      <c r="G148" s="200"/>
      <c r="H148" s="200"/>
      <c r="I148" s="203"/>
      <c r="J148" s="214">
        <f>BK148</f>
        <v>0</v>
      </c>
      <c r="K148" s="200"/>
      <c r="L148" s="205"/>
      <c r="M148" s="206"/>
      <c r="N148" s="207"/>
      <c r="O148" s="207"/>
      <c r="P148" s="208">
        <f>SUM(P149:P160)</f>
        <v>0</v>
      </c>
      <c r="Q148" s="207"/>
      <c r="R148" s="208">
        <f>SUM(R149:R160)</f>
        <v>0</v>
      </c>
      <c r="S148" s="207"/>
      <c r="T148" s="209">
        <f>SUM(T149:T160)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170</v>
      </c>
      <c r="AT148" s="211" t="s">
        <v>71</v>
      </c>
      <c r="AU148" s="211" t="s">
        <v>79</v>
      </c>
      <c r="AY148" s="210" t="s">
        <v>138</v>
      </c>
      <c r="BK148" s="212">
        <f>SUM(BK149:BK160)</f>
        <v>0</v>
      </c>
    </row>
    <row r="149" s="2" customFormat="1" ht="33" customHeight="1">
      <c r="A149" s="41"/>
      <c r="B149" s="42"/>
      <c r="C149" s="215" t="s">
        <v>284</v>
      </c>
      <c r="D149" s="215" t="s">
        <v>140</v>
      </c>
      <c r="E149" s="216" t="s">
        <v>1363</v>
      </c>
      <c r="F149" s="217" t="s">
        <v>1364</v>
      </c>
      <c r="G149" s="218" t="s">
        <v>1316</v>
      </c>
      <c r="H149" s="219">
        <v>1</v>
      </c>
      <c r="I149" s="220"/>
      <c r="J149" s="221">
        <f>ROUND(I149*H149,2)</f>
        <v>0</v>
      </c>
      <c r="K149" s="217" t="s">
        <v>489</v>
      </c>
      <c r="L149" s="47"/>
      <c r="M149" s="222" t="s">
        <v>19</v>
      </c>
      <c r="N149" s="223" t="s">
        <v>43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145</v>
      </c>
      <c r="AT149" s="226" t="s">
        <v>140</v>
      </c>
      <c r="AU149" s="226" t="s">
        <v>81</v>
      </c>
      <c r="AY149" s="20" t="s">
        <v>138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145</v>
      </c>
      <c r="BM149" s="226" t="s">
        <v>1365</v>
      </c>
    </row>
    <row r="150" s="2" customFormat="1">
      <c r="A150" s="41"/>
      <c r="B150" s="42"/>
      <c r="C150" s="43"/>
      <c r="D150" s="235" t="s">
        <v>164</v>
      </c>
      <c r="E150" s="43"/>
      <c r="F150" s="255" t="s">
        <v>1366</v>
      </c>
      <c r="G150" s="43"/>
      <c r="H150" s="43"/>
      <c r="I150" s="230"/>
      <c r="J150" s="43"/>
      <c r="K150" s="43"/>
      <c r="L150" s="47"/>
      <c r="M150" s="231"/>
      <c r="N150" s="232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164</v>
      </c>
      <c r="AU150" s="20" t="s">
        <v>81</v>
      </c>
    </row>
    <row r="151" s="2" customFormat="1" ht="33" customHeight="1">
      <c r="A151" s="41"/>
      <c r="B151" s="42"/>
      <c r="C151" s="215" t="s">
        <v>290</v>
      </c>
      <c r="D151" s="215" t="s">
        <v>140</v>
      </c>
      <c r="E151" s="216" t="s">
        <v>1367</v>
      </c>
      <c r="F151" s="217" t="s">
        <v>1368</v>
      </c>
      <c r="G151" s="218" t="s">
        <v>1316</v>
      </c>
      <c r="H151" s="219">
        <v>1</v>
      </c>
      <c r="I151" s="220"/>
      <c r="J151" s="221">
        <f>ROUND(I151*H151,2)</f>
        <v>0</v>
      </c>
      <c r="K151" s="217" t="s">
        <v>489</v>
      </c>
      <c r="L151" s="47"/>
      <c r="M151" s="222" t="s">
        <v>19</v>
      </c>
      <c r="N151" s="223" t="s">
        <v>43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145</v>
      </c>
      <c r="AT151" s="226" t="s">
        <v>140</v>
      </c>
      <c r="AU151" s="226" t="s">
        <v>81</v>
      </c>
      <c r="AY151" s="20" t="s">
        <v>138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79</v>
      </c>
      <c r="BK151" s="227">
        <f>ROUND(I151*H151,2)</f>
        <v>0</v>
      </c>
      <c r="BL151" s="20" t="s">
        <v>145</v>
      </c>
      <c r="BM151" s="226" t="s">
        <v>1369</v>
      </c>
    </row>
    <row r="152" s="2" customFormat="1" ht="16.5" customHeight="1">
      <c r="A152" s="41"/>
      <c r="B152" s="42"/>
      <c r="C152" s="215" t="s">
        <v>363</v>
      </c>
      <c r="D152" s="215" t="s">
        <v>140</v>
      </c>
      <c r="E152" s="216" t="s">
        <v>1370</v>
      </c>
      <c r="F152" s="217" t="s">
        <v>1371</v>
      </c>
      <c r="G152" s="218" t="s">
        <v>1316</v>
      </c>
      <c r="H152" s="219">
        <v>1</v>
      </c>
      <c r="I152" s="220"/>
      <c r="J152" s="221">
        <f>ROUND(I152*H152,2)</f>
        <v>0</v>
      </c>
      <c r="K152" s="217" t="s">
        <v>19</v>
      </c>
      <c r="L152" s="47"/>
      <c r="M152" s="222" t="s">
        <v>19</v>
      </c>
      <c r="N152" s="223" t="s">
        <v>43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145</v>
      </c>
      <c r="AT152" s="226" t="s">
        <v>140</v>
      </c>
      <c r="AU152" s="226" t="s">
        <v>81</v>
      </c>
      <c r="AY152" s="20" t="s">
        <v>138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79</v>
      </c>
      <c r="BK152" s="227">
        <f>ROUND(I152*H152,2)</f>
        <v>0</v>
      </c>
      <c r="BL152" s="20" t="s">
        <v>145</v>
      </c>
      <c r="BM152" s="226" t="s">
        <v>1372</v>
      </c>
    </row>
    <row r="153" s="2" customFormat="1">
      <c r="A153" s="41"/>
      <c r="B153" s="42"/>
      <c r="C153" s="215" t="s">
        <v>295</v>
      </c>
      <c r="D153" s="215" t="s">
        <v>140</v>
      </c>
      <c r="E153" s="216" t="s">
        <v>1373</v>
      </c>
      <c r="F153" s="217" t="s">
        <v>1374</v>
      </c>
      <c r="G153" s="218" t="s">
        <v>1287</v>
      </c>
      <c r="H153" s="219">
        <v>1</v>
      </c>
      <c r="I153" s="220"/>
      <c r="J153" s="221">
        <f>ROUND(I153*H153,2)</f>
        <v>0</v>
      </c>
      <c r="K153" s="217" t="s">
        <v>489</v>
      </c>
      <c r="L153" s="47"/>
      <c r="M153" s="222" t="s">
        <v>19</v>
      </c>
      <c r="N153" s="223" t="s">
        <v>43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145</v>
      </c>
      <c r="AT153" s="226" t="s">
        <v>140</v>
      </c>
      <c r="AU153" s="226" t="s">
        <v>81</v>
      </c>
      <c r="AY153" s="20" t="s">
        <v>138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79</v>
      </c>
      <c r="BK153" s="227">
        <f>ROUND(I153*H153,2)</f>
        <v>0</v>
      </c>
      <c r="BL153" s="20" t="s">
        <v>145</v>
      </c>
      <c r="BM153" s="226" t="s">
        <v>1375</v>
      </c>
    </row>
    <row r="154" s="2" customFormat="1">
      <c r="A154" s="41"/>
      <c r="B154" s="42"/>
      <c r="C154" s="43"/>
      <c r="D154" s="235" t="s">
        <v>164</v>
      </c>
      <c r="E154" s="43"/>
      <c r="F154" s="255" t="s">
        <v>1376</v>
      </c>
      <c r="G154" s="43"/>
      <c r="H154" s="43"/>
      <c r="I154" s="230"/>
      <c r="J154" s="43"/>
      <c r="K154" s="43"/>
      <c r="L154" s="47"/>
      <c r="M154" s="231"/>
      <c r="N154" s="232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164</v>
      </c>
      <c r="AU154" s="20" t="s">
        <v>81</v>
      </c>
    </row>
    <row r="155" s="2" customFormat="1" ht="24.15" customHeight="1">
      <c r="A155" s="41"/>
      <c r="B155" s="42"/>
      <c r="C155" s="215" t="s">
        <v>300</v>
      </c>
      <c r="D155" s="215" t="s">
        <v>140</v>
      </c>
      <c r="E155" s="216" t="s">
        <v>1377</v>
      </c>
      <c r="F155" s="217" t="s">
        <v>1378</v>
      </c>
      <c r="G155" s="218" t="s">
        <v>1287</v>
      </c>
      <c r="H155" s="219">
        <v>1</v>
      </c>
      <c r="I155" s="220"/>
      <c r="J155" s="221">
        <f>ROUND(I155*H155,2)</f>
        <v>0</v>
      </c>
      <c r="K155" s="217" t="s">
        <v>489</v>
      </c>
      <c r="L155" s="47"/>
      <c r="M155" s="222" t="s">
        <v>19</v>
      </c>
      <c r="N155" s="223" t="s">
        <v>43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145</v>
      </c>
      <c r="AT155" s="226" t="s">
        <v>140</v>
      </c>
      <c r="AU155" s="226" t="s">
        <v>81</v>
      </c>
      <c r="AY155" s="20" t="s">
        <v>138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79</v>
      </c>
      <c r="BK155" s="227">
        <f>ROUND(I155*H155,2)</f>
        <v>0</v>
      </c>
      <c r="BL155" s="20" t="s">
        <v>145</v>
      </c>
      <c r="BM155" s="226" t="s">
        <v>1379</v>
      </c>
    </row>
    <row r="156" s="2" customFormat="1">
      <c r="A156" s="41"/>
      <c r="B156" s="42"/>
      <c r="C156" s="43"/>
      <c r="D156" s="235" t="s">
        <v>164</v>
      </c>
      <c r="E156" s="43"/>
      <c r="F156" s="255" t="s">
        <v>1380</v>
      </c>
      <c r="G156" s="43"/>
      <c r="H156" s="43"/>
      <c r="I156" s="230"/>
      <c r="J156" s="43"/>
      <c r="K156" s="43"/>
      <c r="L156" s="47"/>
      <c r="M156" s="231"/>
      <c r="N156" s="232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164</v>
      </c>
      <c r="AU156" s="20" t="s">
        <v>81</v>
      </c>
    </row>
    <row r="157" s="2" customFormat="1" ht="24.15" customHeight="1">
      <c r="A157" s="41"/>
      <c r="B157" s="42"/>
      <c r="C157" s="215" t="s">
        <v>305</v>
      </c>
      <c r="D157" s="215" t="s">
        <v>140</v>
      </c>
      <c r="E157" s="216" t="s">
        <v>1381</v>
      </c>
      <c r="F157" s="217" t="s">
        <v>1382</v>
      </c>
      <c r="G157" s="218" t="s">
        <v>1287</v>
      </c>
      <c r="H157" s="219">
        <v>1</v>
      </c>
      <c r="I157" s="220"/>
      <c r="J157" s="221">
        <f>ROUND(I157*H157,2)</f>
        <v>0</v>
      </c>
      <c r="K157" s="217" t="s">
        <v>489</v>
      </c>
      <c r="L157" s="47"/>
      <c r="M157" s="222" t="s">
        <v>19</v>
      </c>
      <c r="N157" s="223" t="s">
        <v>43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145</v>
      </c>
      <c r="AT157" s="226" t="s">
        <v>140</v>
      </c>
      <c r="AU157" s="226" t="s">
        <v>81</v>
      </c>
      <c r="AY157" s="20" t="s">
        <v>138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79</v>
      </c>
      <c r="BK157" s="227">
        <f>ROUND(I157*H157,2)</f>
        <v>0</v>
      </c>
      <c r="BL157" s="20" t="s">
        <v>145</v>
      </c>
      <c r="BM157" s="226" t="s">
        <v>1383</v>
      </c>
    </row>
    <row r="158" s="2" customFormat="1">
      <c r="A158" s="41"/>
      <c r="B158" s="42"/>
      <c r="C158" s="43"/>
      <c r="D158" s="235" t="s">
        <v>164</v>
      </c>
      <c r="E158" s="43"/>
      <c r="F158" s="255" t="s">
        <v>1384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164</v>
      </c>
      <c r="AU158" s="20" t="s">
        <v>81</v>
      </c>
    </row>
    <row r="159" s="2" customFormat="1" ht="24.15" customHeight="1">
      <c r="A159" s="41"/>
      <c r="B159" s="42"/>
      <c r="C159" s="215" t="s">
        <v>313</v>
      </c>
      <c r="D159" s="215" t="s">
        <v>140</v>
      </c>
      <c r="E159" s="216" t="s">
        <v>1385</v>
      </c>
      <c r="F159" s="217" t="s">
        <v>1386</v>
      </c>
      <c r="G159" s="218" t="s">
        <v>1287</v>
      </c>
      <c r="H159" s="219">
        <v>1</v>
      </c>
      <c r="I159" s="220"/>
      <c r="J159" s="221">
        <f>ROUND(I159*H159,2)</f>
        <v>0</v>
      </c>
      <c r="K159" s="217" t="s">
        <v>489</v>
      </c>
      <c r="L159" s="47"/>
      <c r="M159" s="222" t="s">
        <v>19</v>
      </c>
      <c r="N159" s="223" t="s">
        <v>43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145</v>
      </c>
      <c r="AT159" s="226" t="s">
        <v>140</v>
      </c>
      <c r="AU159" s="226" t="s">
        <v>81</v>
      </c>
      <c r="AY159" s="20" t="s">
        <v>138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145</v>
      </c>
      <c r="BM159" s="226" t="s">
        <v>1387</v>
      </c>
    </row>
    <row r="160" s="2" customFormat="1">
      <c r="A160" s="41"/>
      <c r="B160" s="42"/>
      <c r="C160" s="215" t="s">
        <v>319</v>
      </c>
      <c r="D160" s="215" t="s">
        <v>140</v>
      </c>
      <c r="E160" s="216" t="s">
        <v>1388</v>
      </c>
      <c r="F160" s="217" t="s">
        <v>1389</v>
      </c>
      <c r="G160" s="218" t="s">
        <v>1287</v>
      </c>
      <c r="H160" s="219">
        <v>1</v>
      </c>
      <c r="I160" s="220"/>
      <c r="J160" s="221">
        <f>ROUND(I160*H160,2)</f>
        <v>0</v>
      </c>
      <c r="K160" s="217" t="s">
        <v>489</v>
      </c>
      <c r="L160" s="47"/>
      <c r="M160" s="222" t="s">
        <v>19</v>
      </c>
      <c r="N160" s="223" t="s">
        <v>43</v>
      </c>
      <c r="O160" s="87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145</v>
      </c>
      <c r="AT160" s="226" t="s">
        <v>140</v>
      </c>
      <c r="AU160" s="226" t="s">
        <v>81</v>
      </c>
      <c r="AY160" s="20" t="s">
        <v>138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20" t="s">
        <v>79</v>
      </c>
      <c r="BK160" s="227">
        <f>ROUND(I160*H160,2)</f>
        <v>0</v>
      </c>
      <c r="BL160" s="20" t="s">
        <v>145</v>
      </c>
      <c r="BM160" s="226" t="s">
        <v>1390</v>
      </c>
    </row>
    <row r="161" s="12" customFormat="1" ht="22.8" customHeight="1">
      <c r="A161" s="12"/>
      <c r="B161" s="199"/>
      <c r="C161" s="200"/>
      <c r="D161" s="201" t="s">
        <v>71</v>
      </c>
      <c r="E161" s="213" t="s">
        <v>1391</v>
      </c>
      <c r="F161" s="213" t="s">
        <v>1392</v>
      </c>
      <c r="G161" s="200"/>
      <c r="H161" s="200"/>
      <c r="I161" s="203"/>
      <c r="J161" s="214">
        <f>BK161</f>
        <v>0</v>
      </c>
      <c r="K161" s="200"/>
      <c r="L161" s="205"/>
      <c r="M161" s="206"/>
      <c r="N161" s="207"/>
      <c r="O161" s="207"/>
      <c r="P161" s="208">
        <f>SUM(P162:P172)</f>
        <v>0</v>
      </c>
      <c r="Q161" s="207"/>
      <c r="R161" s="208">
        <f>SUM(R162:R172)</f>
        <v>0</v>
      </c>
      <c r="S161" s="207"/>
      <c r="T161" s="209">
        <f>SUM(T162:T172)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0" t="s">
        <v>170</v>
      </c>
      <c r="AT161" s="211" t="s">
        <v>71</v>
      </c>
      <c r="AU161" s="211" t="s">
        <v>79</v>
      </c>
      <c r="AY161" s="210" t="s">
        <v>138</v>
      </c>
      <c r="BK161" s="212">
        <f>SUM(BK162:BK172)</f>
        <v>0</v>
      </c>
    </row>
    <row r="162" s="2" customFormat="1" ht="24.15" customHeight="1">
      <c r="A162" s="41"/>
      <c r="B162" s="42"/>
      <c r="C162" s="215" t="s">
        <v>221</v>
      </c>
      <c r="D162" s="215" t="s">
        <v>140</v>
      </c>
      <c r="E162" s="216" t="s">
        <v>1393</v>
      </c>
      <c r="F162" s="217" t="s">
        <v>1394</v>
      </c>
      <c r="G162" s="218" t="s">
        <v>1287</v>
      </c>
      <c r="H162" s="219">
        <v>1</v>
      </c>
      <c r="I162" s="220"/>
      <c r="J162" s="221">
        <f>ROUND(I162*H162,2)</f>
        <v>0</v>
      </c>
      <c r="K162" s="217" t="s">
        <v>144</v>
      </c>
      <c r="L162" s="47"/>
      <c r="M162" s="222" t="s">
        <v>19</v>
      </c>
      <c r="N162" s="223" t="s">
        <v>43</v>
      </c>
      <c r="O162" s="87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1288</v>
      </c>
      <c r="AT162" s="226" t="s">
        <v>140</v>
      </c>
      <c r="AU162" s="226" t="s">
        <v>81</v>
      </c>
      <c r="AY162" s="20" t="s">
        <v>138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20" t="s">
        <v>79</v>
      </c>
      <c r="BK162" s="227">
        <f>ROUND(I162*H162,2)</f>
        <v>0</v>
      </c>
      <c r="BL162" s="20" t="s">
        <v>1288</v>
      </c>
      <c r="BM162" s="226" t="s">
        <v>1395</v>
      </c>
    </row>
    <row r="163" s="2" customFormat="1">
      <c r="A163" s="41"/>
      <c r="B163" s="42"/>
      <c r="C163" s="43"/>
      <c r="D163" s="228" t="s">
        <v>147</v>
      </c>
      <c r="E163" s="43"/>
      <c r="F163" s="229" t="s">
        <v>1396</v>
      </c>
      <c r="G163" s="43"/>
      <c r="H163" s="43"/>
      <c r="I163" s="230"/>
      <c r="J163" s="43"/>
      <c r="K163" s="43"/>
      <c r="L163" s="47"/>
      <c r="M163" s="231"/>
      <c r="N163" s="232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147</v>
      </c>
      <c r="AU163" s="20" t="s">
        <v>81</v>
      </c>
    </row>
    <row r="164" s="2" customFormat="1">
      <c r="A164" s="41"/>
      <c r="B164" s="42"/>
      <c r="C164" s="43"/>
      <c r="D164" s="235" t="s">
        <v>164</v>
      </c>
      <c r="E164" s="43"/>
      <c r="F164" s="255" t="s">
        <v>1397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164</v>
      </c>
      <c r="AU164" s="20" t="s">
        <v>81</v>
      </c>
    </row>
    <row r="165" s="2" customFormat="1" ht="37.8" customHeight="1">
      <c r="A165" s="41"/>
      <c r="B165" s="42"/>
      <c r="C165" s="215" t="s">
        <v>330</v>
      </c>
      <c r="D165" s="215" t="s">
        <v>140</v>
      </c>
      <c r="E165" s="216" t="s">
        <v>1398</v>
      </c>
      <c r="F165" s="217" t="s">
        <v>1399</v>
      </c>
      <c r="G165" s="218" t="s">
        <v>1316</v>
      </c>
      <c r="H165" s="219">
        <v>1</v>
      </c>
      <c r="I165" s="220"/>
      <c r="J165" s="221">
        <f>ROUND(I165*H165,2)</f>
        <v>0</v>
      </c>
      <c r="K165" s="217" t="s">
        <v>489</v>
      </c>
      <c r="L165" s="47"/>
      <c r="M165" s="222" t="s">
        <v>19</v>
      </c>
      <c r="N165" s="223" t="s">
        <v>43</v>
      </c>
      <c r="O165" s="87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145</v>
      </c>
      <c r="AT165" s="226" t="s">
        <v>140</v>
      </c>
      <c r="AU165" s="226" t="s">
        <v>81</v>
      </c>
      <c r="AY165" s="20" t="s">
        <v>138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79</v>
      </c>
      <c r="BK165" s="227">
        <f>ROUND(I165*H165,2)</f>
        <v>0</v>
      </c>
      <c r="BL165" s="20" t="s">
        <v>145</v>
      </c>
      <c r="BM165" s="226" t="s">
        <v>1400</v>
      </c>
    </row>
    <row r="166" s="2" customFormat="1">
      <c r="A166" s="41"/>
      <c r="B166" s="42"/>
      <c r="C166" s="43"/>
      <c r="D166" s="235" t="s">
        <v>164</v>
      </c>
      <c r="E166" s="43"/>
      <c r="F166" s="255" t="s">
        <v>1401</v>
      </c>
      <c r="G166" s="43"/>
      <c r="H166" s="43"/>
      <c r="I166" s="230"/>
      <c r="J166" s="43"/>
      <c r="K166" s="43"/>
      <c r="L166" s="47"/>
      <c r="M166" s="231"/>
      <c r="N166" s="232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164</v>
      </c>
      <c r="AU166" s="20" t="s">
        <v>81</v>
      </c>
    </row>
    <row r="167" s="2" customFormat="1" ht="16.5" customHeight="1">
      <c r="A167" s="41"/>
      <c r="B167" s="42"/>
      <c r="C167" s="215" t="s">
        <v>336</v>
      </c>
      <c r="D167" s="215" t="s">
        <v>140</v>
      </c>
      <c r="E167" s="216" t="s">
        <v>1402</v>
      </c>
      <c r="F167" s="217" t="s">
        <v>1403</v>
      </c>
      <c r="G167" s="218" t="s">
        <v>161</v>
      </c>
      <c r="H167" s="219">
        <v>3</v>
      </c>
      <c r="I167" s="220"/>
      <c r="J167" s="221">
        <f>ROUND(I167*H167,2)</f>
        <v>0</v>
      </c>
      <c r="K167" s="217" t="s">
        <v>144</v>
      </c>
      <c r="L167" s="47"/>
      <c r="M167" s="222" t="s">
        <v>19</v>
      </c>
      <c r="N167" s="223" t="s">
        <v>43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1288</v>
      </c>
      <c r="AT167" s="226" t="s">
        <v>140</v>
      </c>
      <c r="AU167" s="226" t="s">
        <v>81</v>
      </c>
      <c r="AY167" s="20" t="s">
        <v>138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1288</v>
      </c>
      <c r="BM167" s="226" t="s">
        <v>1404</v>
      </c>
    </row>
    <row r="168" s="2" customFormat="1">
      <c r="A168" s="41"/>
      <c r="B168" s="42"/>
      <c r="C168" s="43"/>
      <c r="D168" s="228" t="s">
        <v>147</v>
      </c>
      <c r="E168" s="43"/>
      <c r="F168" s="229" t="s">
        <v>1405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147</v>
      </c>
      <c r="AU168" s="20" t="s">
        <v>81</v>
      </c>
    </row>
    <row r="169" s="2" customFormat="1">
      <c r="A169" s="41"/>
      <c r="B169" s="42"/>
      <c r="C169" s="43"/>
      <c r="D169" s="235" t="s">
        <v>164</v>
      </c>
      <c r="E169" s="43"/>
      <c r="F169" s="255" t="s">
        <v>1406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164</v>
      </c>
      <c r="AU169" s="20" t="s">
        <v>81</v>
      </c>
    </row>
    <row r="170" s="2" customFormat="1" ht="24.15" customHeight="1">
      <c r="A170" s="41"/>
      <c r="B170" s="42"/>
      <c r="C170" s="215" t="s">
        <v>347</v>
      </c>
      <c r="D170" s="215" t="s">
        <v>140</v>
      </c>
      <c r="E170" s="216" t="s">
        <v>1407</v>
      </c>
      <c r="F170" s="217" t="s">
        <v>1408</v>
      </c>
      <c r="G170" s="218" t="s">
        <v>1287</v>
      </c>
      <c r="H170" s="219">
        <v>1</v>
      </c>
      <c r="I170" s="220"/>
      <c r="J170" s="221">
        <f>ROUND(I170*H170,2)</f>
        <v>0</v>
      </c>
      <c r="K170" s="217" t="s">
        <v>144</v>
      </c>
      <c r="L170" s="47"/>
      <c r="M170" s="222" t="s">
        <v>19</v>
      </c>
      <c r="N170" s="223" t="s">
        <v>43</v>
      </c>
      <c r="O170" s="87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1288</v>
      </c>
      <c r="AT170" s="226" t="s">
        <v>140</v>
      </c>
      <c r="AU170" s="226" t="s">
        <v>81</v>
      </c>
      <c r="AY170" s="20" t="s">
        <v>138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1288</v>
      </c>
      <c r="BM170" s="226" t="s">
        <v>1409</v>
      </c>
    </row>
    <row r="171" s="2" customFormat="1">
      <c r="A171" s="41"/>
      <c r="B171" s="42"/>
      <c r="C171" s="43"/>
      <c r="D171" s="228" t="s">
        <v>147</v>
      </c>
      <c r="E171" s="43"/>
      <c r="F171" s="229" t="s">
        <v>1410</v>
      </c>
      <c r="G171" s="43"/>
      <c r="H171" s="43"/>
      <c r="I171" s="230"/>
      <c r="J171" s="43"/>
      <c r="K171" s="43"/>
      <c r="L171" s="47"/>
      <c r="M171" s="231"/>
      <c r="N171" s="232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147</v>
      </c>
      <c r="AU171" s="20" t="s">
        <v>81</v>
      </c>
    </row>
    <row r="172" s="2" customFormat="1" ht="37.8" customHeight="1">
      <c r="A172" s="41"/>
      <c r="B172" s="42"/>
      <c r="C172" s="215" t="s">
        <v>368</v>
      </c>
      <c r="D172" s="215" t="s">
        <v>140</v>
      </c>
      <c r="E172" s="216" t="s">
        <v>1411</v>
      </c>
      <c r="F172" s="217" t="s">
        <v>1412</v>
      </c>
      <c r="G172" s="218" t="s">
        <v>1316</v>
      </c>
      <c r="H172" s="219">
        <v>1</v>
      </c>
      <c r="I172" s="220"/>
      <c r="J172" s="221">
        <f>ROUND(I172*H172,2)</f>
        <v>0</v>
      </c>
      <c r="K172" s="217" t="s">
        <v>489</v>
      </c>
      <c r="L172" s="47"/>
      <c r="M172" s="222" t="s">
        <v>19</v>
      </c>
      <c r="N172" s="223" t="s">
        <v>43</v>
      </c>
      <c r="O172" s="87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145</v>
      </c>
      <c r="AT172" s="226" t="s">
        <v>140</v>
      </c>
      <c r="AU172" s="226" t="s">
        <v>81</v>
      </c>
      <c r="AY172" s="20" t="s">
        <v>138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20" t="s">
        <v>79</v>
      </c>
      <c r="BK172" s="227">
        <f>ROUND(I172*H172,2)</f>
        <v>0</v>
      </c>
      <c r="BL172" s="20" t="s">
        <v>145</v>
      </c>
      <c r="BM172" s="226" t="s">
        <v>1413</v>
      </c>
    </row>
    <row r="173" s="12" customFormat="1" ht="22.8" customHeight="1">
      <c r="A173" s="12"/>
      <c r="B173" s="199"/>
      <c r="C173" s="200"/>
      <c r="D173" s="201" t="s">
        <v>71</v>
      </c>
      <c r="E173" s="213" t="s">
        <v>1414</v>
      </c>
      <c r="F173" s="213" t="s">
        <v>1415</v>
      </c>
      <c r="G173" s="200"/>
      <c r="H173" s="200"/>
      <c r="I173" s="203"/>
      <c r="J173" s="214">
        <f>BK173</f>
        <v>0</v>
      </c>
      <c r="K173" s="200"/>
      <c r="L173" s="205"/>
      <c r="M173" s="206"/>
      <c r="N173" s="207"/>
      <c r="O173" s="207"/>
      <c r="P173" s="208">
        <f>SUM(P174:P176)</f>
        <v>0</v>
      </c>
      <c r="Q173" s="207"/>
      <c r="R173" s="208">
        <f>SUM(R174:R176)</f>
        <v>0</v>
      </c>
      <c r="S173" s="207"/>
      <c r="T173" s="209">
        <f>SUM(T174:T176)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0" t="s">
        <v>170</v>
      </c>
      <c r="AT173" s="211" t="s">
        <v>71</v>
      </c>
      <c r="AU173" s="211" t="s">
        <v>79</v>
      </c>
      <c r="AY173" s="210" t="s">
        <v>138</v>
      </c>
      <c r="BK173" s="212">
        <f>SUM(BK174:BK176)</f>
        <v>0</v>
      </c>
    </row>
    <row r="174" s="2" customFormat="1" ht="16.5" customHeight="1">
      <c r="A174" s="41"/>
      <c r="B174" s="42"/>
      <c r="C174" s="215" t="s">
        <v>374</v>
      </c>
      <c r="D174" s="215" t="s">
        <v>140</v>
      </c>
      <c r="E174" s="216" t="s">
        <v>1416</v>
      </c>
      <c r="F174" s="217" t="s">
        <v>1417</v>
      </c>
      <c r="G174" s="218" t="s">
        <v>1316</v>
      </c>
      <c r="H174" s="219">
        <v>1</v>
      </c>
      <c r="I174" s="220"/>
      <c r="J174" s="221">
        <f>ROUND(I174*H174,2)</f>
        <v>0</v>
      </c>
      <c r="K174" s="217" t="s">
        <v>489</v>
      </c>
      <c r="L174" s="47"/>
      <c r="M174" s="222" t="s">
        <v>19</v>
      </c>
      <c r="N174" s="223" t="s">
        <v>43</v>
      </c>
      <c r="O174" s="87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145</v>
      </c>
      <c r="AT174" s="226" t="s">
        <v>140</v>
      </c>
      <c r="AU174" s="226" t="s">
        <v>81</v>
      </c>
      <c r="AY174" s="20" t="s">
        <v>138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79</v>
      </c>
      <c r="BK174" s="227">
        <f>ROUND(I174*H174,2)</f>
        <v>0</v>
      </c>
      <c r="BL174" s="20" t="s">
        <v>145</v>
      </c>
      <c r="BM174" s="226" t="s">
        <v>1418</v>
      </c>
    </row>
    <row r="175" s="2" customFormat="1" ht="24.15" customHeight="1">
      <c r="A175" s="41"/>
      <c r="B175" s="42"/>
      <c r="C175" s="215" t="s">
        <v>352</v>
      </c>
      <c r="D175" s="215" t="s">
        <v>140</v>
      </c>
      <c r="E175" s="216" t="s">
        <v>1419</v>
      </c>
      <c r="F175" s="217" t="s">
        <v>1420</v>
      </c>
      <c r="G175" s="218" t="s">
        <v>1311</v>
      </c>
      <c r="H175" s="219">
        <v>1</v>
      </c>
      <c r="I175" s="220"/>
      <c r="J175" s="221">
        <f>ROUND(I175*H175,2)</f>
        <v>0</v>
      </c>
      <c r="K175" s="217" t="s">
        <v>489</v>
      </c>
      <c r="L175" s="47"/>
      <c r="M175" s="222" t="s">
        <v>19</v>
      </c>
      <c r="N175" s="223" t="s">
        <v>43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1288</v>
      </c>
      <c r="AT175" s="226" t="s">
        <v>140</v>
      </c>
      <c r="AU175" s="226" t="s">
        <v>81</v>
      </c>
      <c r="AY175" s="20" t="s">
        <v>138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79</v>
      </c>
      <c r="BK175" s="227">
        <f>ROUND(I175*H175,2)</f>
        <v>0</v>
      </c>
      <c r="BL175" s="20" t="s">
        <v>1288</v>
      </c>
      <c r="BM175" s="226" t="s">
        <v>1421</v>
      </c>
    </row>
    <row r="176" s="2" customFormat="1">
      <c r="A176" s="41"/>
      <c r="B176" s="42"/>
      <c r="C176" s="43"/>
      <c r="D176" s="235" t="s">
        <v>164</v>
      </c>
      <c r="E176" s="43"/>
      <c r="F176" s="255" t="s">
        <v>1422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164</v>
      </c>
      <c r="AU176" s="20" t="s">
        <v>81</v>
      </c>
    </row>
    <row r="177" s="12" customFormat="1" ht="22.8" customHeight="1">
      <c r="A177" s="12"/>
      <c r="B177" s="199"/>
      <c r="C177" s="200"/>
      <c r="D177" s="201" t="s">
        <v>71</v>
      </c>
      <c r="E177" s="213" t="s">
        <v>1423</v>
      </c>
      <c r="F177" s="213" t="s">
        <v>1424</v>
      </c>
      <c r="G177" s="200"/>
      <c r="H177" s="200"/>
      <c r="I177" s="203"/>
      <c r="J177" s="214">
        <f>BK177</f>
        <v>0</v>
      </c>
      <c r="K177" s="200"/>
      <c r="L177" s="205"/>
      <c r="M177" s="206"/>
      <c r="N177" s="207"/>
      <c r="O177" s="207"/>
      <c r="P177" s="208">
        <f>P178</f>
        <v>0</v>
      </c>
      <c r="Q177" s="207"/>
      <c r="R177" s="208">
        <f>R178</f>
        <v>0</v>
      </c>
      <c r="S177" s="207"/>
      <c r="T177" s="209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0" t="s">
        <v>170</v>
      </c>
      <c r="AT177" s="211" t="s">
        <v>71</v>
      </c>
      <c r="AU177" s="211" t="s">
        <v>79</v>
      </c>
      <c r="AY177" s="210" t="s">
        <v>138</v>
      </c>
      <c r="BK177" s="212">
        <f>BK178</f>
        <v>0</v>
      </c>
    </row>
    <row r="178" s="2" customFormat="1" ht="24.15" customHeight="1">
      <c r="A178" s="41"/>
      <c r="B178" s="42"/>
      <c r="C178" s="215" t="s">
        <v>357</v>
      </c>
      <c r="D178" s="215" t="s">
        <v>140</v>
      </c>
      <c r="E178" s="216" t="s">
        <v>1425</v>
      </c>
      <c r="F178" s="217" t="s">
        <v>1426</v>
      </c>
      <c r="G178" s="218" t="s">
        <v>1311</v>
      </c>
      <c r="H178" s="219">
        <v>1</v>
      </c>
      <c r="I178" s="220"/>
      <c r="J178" s="221">
        <f>ROUND(I178*H178,2)</f>
        <v>0</v>
      </c>
      <c r="K178" s="217" t="s">
        <v>489</v>
      </c>
      <c r="L178" s="47"/>
      <c r="M178" s="300" t="s">
        <v>19</v>
      </c>
      <c r="N178" s="301" t="s">
        <v>43</v>
      </c>
      <c r="O178" s="279"/>
      <c r="P178" s="286">
        <f>O178*H178</f>
        <v>0</v>
      </c>
      <c r="Q178" s="286">
        <v>0</v>
      </c>
      <c r="R178" s="286">
        <f>Q178*H178</f>
        <v>0</v>
      </c>
      <c r="S178" s="286">
        <v>0</v>
      </c>
      <c r="T178" s="28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1288</v>
      </c>
      <c r="AT178" s="226" t="s">
        <v>140</v>
      </c>
      <c r="AU178" s="226" t="s">
        <v>81</v>
      </c>
      <c r="AY178" s="20" t="s">
        <v>138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79</v>
      </c>
      <c r="BK178" s="227">
        <f>ROUND(I178*H178,2)</f>
        <v>0</v>
      </c>
      <c r="BL178" s="20" t="s">
        <v>1288</v>
      </c>
      <c r="BM178" s="226" t="s">
        <v>1427</v>
      </c>
    </row>
    <row r="179" s="2" customFormat="1" ht="6.96" customHeight="1">
      <c r="A179" s="41"/>
      <c r="B179" s="62"/>
      <c r="C179" s="63"/>
      <c r="D179" s="63"/>
      <c r="E179" s="63"/>
      <c r="F179" s="63"/>
      <c r="G179" s="63"/>
      <c r="H179" s="63"/>
      <c r="I179" s="63"/>
      <c r="J179" s="63"/>
      <c r="K179" s="63"/>
      <c r="L179" s="47"/>
      <c r="M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</row>
  </sheetData>
  <sheetProtection sheet="1" autoFilter="0" formatColumns="0" formatRows="0" objects="1" scenarios="1" spinCount="100000" saltValue="Ct6D6Edj33MWHB4nN/XzYR6SxYa6jl5fgW2oR+pMn8jaoXrJMSivemeQbhmssdZSKe1EEr+DOwKKMIRYdTselg==" hashValue="pi6WNPZmif3CDVSpIq2LpESzpaN4EDbDobyaIiokZQrzbxIeXdd2lpPtaTzt8Rc6Zj8nZu/1h/WIHYkJUQv1rg==" algorithmName="SHA-512" password="CC35"/>
  <autoFilter ref="C88:K17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2_01/119003227"/>
    <hyperlink ref="F96" r:id="rId2" display="https://podminky.urs.cz/item/CS_URS_2022_01/119003228"/>
    <hyperlink ref="F98" r:id="rId3" display="https://podminky.urs.cz/item/CS_URS_2022_01/119004121"/>
    <hyperlink ref="F101" r:id="rId4" display="https://podminky.urs.cz/item/CS_URS_2022_01/119004122"/>
    <hyperlink ref="F103" r:id="rId5" display="https://podminky.urs.cz/item/CS_URS_2022_01/184818232"/>
    <hyperlink ref="F106" r:id="rId6" display="https://podminky.urs.cz/item/CS_URS_2022_01/938908411"/>
    <hyperlink ref="F112" r:id="rId7" display="https://podminky.urs.cz/item/CS_URS_2022_01/011214000"/>
    <hyperlink ref="F114" r:id="rId8" display="https://podminky.urs.cz/item/CS_URS_2022_01/011503002"/>
    <hyperlink ref="F116" r:id="rId9" display="https://podminky.urs.cz/item/CS_URS_2022_01/011503003"/>
    <hyperlink ref="F118" r:id="rId10" display="https://podminky.urs.cz/item/CS_URS_2022_01/012103000"/>
    <hyperlink ref="F121" r:id="rId11" display="https://podminky.urs.cz/item/CS_URS_2022_01/012303000"/>
    <hyperlink ref="F127" r:id="rId12" display="https://podminky.urs.cz/item/CS_URS_2022_01/013244000"/>
    <hyperlink ref="F130" r:id="rId13" display="https://podminky.urs.cz/item/CS_URS_2022_01/013254000.1"/>
    <hyperlink ref="F132" r:id="rId14" display="https://podminky.urs.cz/item/CS_URS_2022_01/013254000.2"/>
    <hyperlink ref="F137" r:id="rId15" display="https://podminky.urs.cz/item/CS_URS_2022_01/013254001"/>
    <hyperlink ref="F140" r:id="rId16" display="https://podminky.urs.cz/item/CS_URS_2022_01/013274000"/>
    <hyperlink ref="F144" r:id="rId17" display="https://podminky.urs.cz/item/CS_URS_2022_01/024003006"/>
    <hyperlink ref="F163" r:id="rId18" display="https://podminky.urs.cz/item/CS_URS_2022_01/041303000.1"/>
    <hyperlink ref="F168" r:id="rId19" display="https://podminky.urs.cz/item/CS_URS_2022_01/043134000"/>
    <hyperlink ref="F171" r:id="rId20" display="https://podminky.urs.cz/item/CS_URS_2022_01/0453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2026-01-08T12:29:38Z</dcterms:created>
  <dcterms:modified xsi:type="dcterms:W3CDTF">2026-01-08T12:29:47Z</dcterms:modified>
</cp:coreProperties>
</file>